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FC0" lockStructure="1"/>
  <bookViews>
    <workbookView xWindow="240" yWindow="45" windowWidth="18195" windowHeight="10035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definedNames>
    <definedName name="_xlnm.Print_Area" localSheetId="1">'Historical Data - HMO'!$A$1:$I$45</definedName>
    <definedName name="_xlnm.Print_Area" localSheetId="2">'Historical Data - PPO'!$A$1:$I$45</definedName>
    <definedName name="_xlnm.Print_Area" localSheetId="3">'Historical Data - summary'!$A$1:$I$30</definedName>
  </definedNames>
  <calcPr calcId="152511"/>
</workbook>
</file>

<file path=xl/calcChain.xml><?xml version="1.0" encoding="utf-8"?>
<calcChain xmlns="http://schemas.openxmlformats.org/spreadsheetml/2006/main">
  <c r="B3" i="8" l="1"/>
  <c r="B3" i="9"/>
  <c r="B3" i="6"/>
  <c r="I43" i="8" l="1"/>
  <c r="H43" i="8"/>
  <c r="G43" i="8"/>
  <c r="F43" i="8"/>
  <c r="E43" i="8"/>
  <c r="I37" i="8"/>
  <c r="H40" i="8"/>
  <c r="H37" i="8"/>
  <c r="G37" i="8"/>
  <c r="F37" i="8"/>
  <c r="E37" i="8"/>
  <c r="I41" i="9"/>
  <c r="I45" i="8" s="1"/>
  <c r="H41" i="9"/>
  <c r="H45" i="8" s="1"/>
  <c r="G41" i="9"/>
  <c r="G45" i="8" s="1"/>
  <c r="F41" i="9"/>
  <c r="F45" i="8" s="1"/>
  <c r="E41" i="9"/>
  <c r="E45" i="8" s="1"/>
  <c r="I35" i="9"/>
  <c r="I46" i="8" s="1"/>
  <c r="H35" i="9"/>
  <c r="H46" i="8" s="1"/>
  <c r="G35" i="9"/>
  <c r="G46" i="8" s="1"/>
  <c r="F35" i="9"/>
  <c r="F40" i="8" s="1"/>
  <c r="E35" i="9"/>
  <c r="E46" i="8" s="1"/>
  <c r="I22" i="9"/>
  <c r="I38" i="8" s="1"/>
  <c r="H22" i="9"/>
  <c r="H44" i="8" s="1"/>
  <c r="G22" i="9"/>
  <c r="G44" i="8" s="1"/>
  <c r="F22" i="9"/>
  <c r="F44" i="8" s="1"/>
  <c r="E22" i="9"/>
  <c r="E44" i="8" s="1"/>
  <c r="E12" i="9"/>
  <c r="F12" i="9" s="1"/>
  <c r="G12" i="9" s="1"/>
  <c r="H12" i="9" s="1"/>
  <c r="I12" i="9" s="1"/>
  <c r="B4" i="9"/>
  <c r="B2" i="9"/>
  <c r="B1" i="9"/>
  <c r="H50" i="8" l="1"/>
  <c r="F46" i="8"/>
  <c r="F52" i="8" s="1"/>
  <c r="E38" i="8"/>
  <c r="G38" i="8"/>
  <c r="I44" i="8"/>
  <c r="F38" i="8"/>
  <c r="H38" i="8"/>
  <c r="F50" i="8"/>
  <c r="E39" i="8"/>
  <c r="F39" i="8"/>
  <c r="G39" i="8"/>
  <c r="H39" i="8"/>
  <c r="I39" i="8"/>
  <c r="E40" i="8"/>
  <c r="G40" i="8"/>
  <c r="I40" i="8"/>
  <c r="I51" i="8"/>
  <c r="I49" i="8"/>
  <c r="I52" i="8"/>
  <c r="H49" i="8"/>
  <c r="H52" i="8"/>
  <c r="G51" i="8"/>
  <c r="G49" i="8"/>
  <c r="G50" i="8"/>
  <c r="F51" i="8"/>
  <c r="F49" i="8"/>
  <c r="I50" i="8"/>
  <c r="H51" i="8"/>
  <c r="G52" i="8"/>
  <c r="I14" i="8"/>
  <c r="I20" i="8" s="1"/>
  <c r="H14" i="8"/>
  <c r="H20" i="8" s="1"/>
  <c r="G14" i="8"/>
  <c r="G20" i="8" s="1"/>
  <c r="F14" i="8"/>
  <c r="F20" i="8" s="1"/>
  <c r="E14" i="8"/>
  <c r="E20" i="8" s="1"/>
  <c r="E12" i="8"/>
  <c r="B4" i="8"/>
  <c r="B2" i="8"/>
  <c r="B1" i="8"/>
  <c r="I41" i="6"/>
  <c r="I16" i="8" s="1"/>
  <c r="I22" i="8" s="1"/>
  <c r="H41" i="6"/>
  <c r="H16" i="8" s="1"/>
  <c r="H22" i="8" s="1"/>
  <c r="G41" i="6"/>
  <c r="G16" i="8" s="1"/>
  <c r="G22" i="8" s="1"/>
  <c r="F41" i="6"/>
  <c r="F16" i="8" s="1"/>
  <c r="F22" i="8" s="1"/>
  <c r="E41" i="6"/>
  <c r="E16" i="8" s="1"/>
  <c r="E22" i="8" s="1"/>
  <c r="I35" i="6"/>
  <c r="I17" i="8" s="1"/>
  <c r="I23" i="8" s="1"/>
  <c r="H35" i="6"/>
  <c r="H17" i="8" s="1"/>
  <c r="H23" i="8" s="1"/>
  <c r="G35" i="6"/>
  <c r="G17" i="8" s="1"/>
  <c r="G23" i="8" s="1"/>
  <c r="F35" i="6"/>
  <c r="F17" i="8" s="1"/>
  <c r="F23" i="8" s="1"/>
  <c r="E35" i="6"/>
  <c r="E17" i="8" s="1"/>
  <c r="E23" i="8" s="1"/>
  <c r="I22" i="6"/>
  <c r="I15" i="8" s="1"/>
  <c r="I21" i="8" s="1"/>
  <c r="H22" i="6"/>
  <c r="H15" i="8" s="1"/>
  <c r="H21" i="8" s="1"/>
  <c r="G22" i="6"/>
  <c r="G15" i="8" s="1"/>
  <c r="G21" i="8" s="1"/>
  <c r="F22" i="6"/>
  <c r="F15" i="8" s="1"/>
  <c r="F21" i="8" s="1"/>
  <c r="E22" i="6"/>
  <c r="E15" i="8" s="1"/>
  <c r="E21" i="8" s="1"/>
  <c r="F12" i="8" l="1"/>
  <c r="G12" i="8" s="1"/>
  <c r="H12" i="8" s="1"/>
  <c r="I12" i="8" s="1"/>
  <c r="E35" i="8"/>
  <c r="F35" i="8" s="1"/>
  <c r="G35" i="8" s="1"/>
  <c r="H35" i="8" s="1"/>
  <c r="I35" i="8" s="1"/>
  <c r="H27" i="8"/>
  <c r="H28" i="8"/>
  <c r="F28" i="8"/>
  <c r="H29" i="8"/>
  <c r="G29" i="8"/>
  <c r="I26" i="8"/>
  <c r="I27" i="8"/>
  <c r="I28" i="8"/>
  <c r="I29" i="8"/>
  <c r="H26" i="8"/>
  <c r="G26" i="8"/>
  <c r="G27" i="8"/>
  <c r="G28" i="8"/>
  <c r="F29" i="8"/>
  <c r="F26" i="8"/>
  <c r="F27" i="8"/>
  <c r="B4" i="6"/>
  <c r="E12" i="6" l="1"/>
  <c r="F12" i="6" s="1"/>
  <c r="G12" i="6" s="1"/>
  <c r="H12" i="6" s="1"/>
  <c r="I12" i="6" s="1"/>
  <c r="B2" i="6"/>
  <c r="B1" i="6"/>
</calcChain>
</file>

<file path=xl/sharedStrings.xml><?xml version="1.0" encoding="utf-8"?>
<sst xmlns="http://schemas.openxmlformats.org/spreadsheetml/2006/main" count="140" uniqueCount="56">
  <si>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</si>
  <si>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</si>
  <si>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</si>
  <si>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</si>
  <si>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</si>
  <si>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</si>
  <si>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</si>
  <si>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</si>
  <si>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</si>
  <si>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</si>
  <si>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</si>
  <si>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</si>
  <si>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</si>
  <si>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</si>
  <si>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</si>
  <si>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</si>
  <si>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</si>
  <si>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</si>
  <si>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</si>
  <si>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</si>
  <si>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</si>
  <si>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</si>
  <si>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</si>
  <si>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</si>
  <si>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</si>
  <si>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</si>
  <si>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</si>
  <si>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</si>
  <si>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</si>
  <si>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</si>
  <si>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</si>
  <si>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</si>
  <si>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</si>
  <si>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2016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</si>
  <si>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</si>
  <si>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</si>
  <si>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</si>
  <si>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</si>
  <si>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</si>
  <si>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</si>
  <si>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</si>
  <si>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</si>
  <si>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</si>
  <si>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</si>
  <si>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N/A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</si>
  <si>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</si>
  <si>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</si>
  <si>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</si>
  <si>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</si>
  <si>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</si>
  <si>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</si>
  <si>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</si>
  <si>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</si>
  <si>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</si>
  <si>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srhg</t>
  </si>
  <si>
    <t>CA Large Group Historical Data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</si>
</sst>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4" fillId="2" borderId="2" xfId="1" applyFont="1" applyFill="1" applyBorder="1" applyProtection="1"/>
    <xf numFmtId="0" fontId="4" fillId="2" borderId="3" xfId="1" applyFont="1" applyFill="1" applyBorder="1" applyProtection="1"/>
    <xf numFmtId="0" fontId="4" fillId="2" borderId="4" xfId="1" applyFont="1" applyFill="1" applyBorder="1" applyAlignment="1" applyProtection="1">
      <alignment horizontal="center"/>
      <protection locked="0"/>
    </xf>
    <xf numFmtId="0" fontId="5" fillId="0" borderId="5" xfId="1" quotePrefix="1" applyFont="1" applyBorder="1" applyAlignment="1" applyProtection="1">
      <alignment horizontal="right" vertical="center"/>
    </xf>
    <xf numFmtId="0" fontId="5" fillId="0" borderId="1" xfId="1" applyFont="1" applyBorder="1" applyAlignment="1" applyProtection="1">
      <alignment vertical="center"/>
    </xf>
    <xf numFmtId="49" fontId="5" fillId="0" borderId="6" xfId="1" applyNumberFormat="1" applyFont="1" applyBorder="1" applyAlignment="1" applyProtection="1">
      <alignment horizontal="left" vertical="center"/>
      <protection locked="0"/>
    </xf>
    <xf numFmtId="0" fontId="5" fillId="0" borderId="6" xfId="1" applyFont="1" applyBorder="1" applyAlignment="1" applyProtection="1">
      <alignment horizontal="left" vertical="center"/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2" applyFont="1" applyAlignment="1" applyProtection="1">
      <protection locked="0"/>
    </xf>
    <xf numFmtId="0" fontId="3" fillId="0" borderId="0" xfId="2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3" fillId="0" borderId="13" xfId="0" applyFont="1" applyFill="1" applyBorder="1" applyAlignment="1" applyProtection="1">
      <alignment vertical="top"/>
    </xf>
    <xf numFmtId="0" fontId="3" fillId="0" borderId="10" xfId="0" applyFont="1" applyFill="1" applyBorder="1" applyAlignment="1" applyProtection="1">
      <alignment horizontal="left" vertical="top" indent="1"/>
    </xf>
    <xf numFmtId="0" fontId="3" fillId="0" borderId="0" xfId="0" applyFont="1" applyFill="1" applyProtection="1"/>
    <xf numFmtId="0" fontId="3" fillId="0" borderId="0" xfId="0" applyFont="1" applyAlignment="1" applyProtection="1">
      <alignment horizontal="right"/>
      <protection locked="0"/>
    </xf>
    <xf numFmtId="49" fontId="3" fillId="0" borderId="0" xfId="0" applyNumberFormat="1" applyFont="1" applyProtection="1">
      <protection locked="0"/>
    </xf>
    <xf numFmtId="49" fontId="3" fillId="0" borderId="18" xfId="0" applyNumberFormat="1" applyFont="1" applyBorder="1" applyAlignment="1" applyProtection="1">
      <alignment horizontal="right" vertical="top"/>
    </xf>
    <xf numFmtId="0" fontId="3" fillId="0" borderId="10" xfId="0" applyFont="1" applyBorder="1" applyAlignment="1" applyProtection="1">
      <alignment horizontal="left" vertical="top" indent="1"/>
    </xf>
    <xf numFmtId="0" fontId="3" fillId="0" borderId="12" xfId="0" applyFont="1" applyBorder="1" applyAlignment="1" applyProtection="1">
      <alignment horizontal="left" vertical="top" indent="1"/>
    </xf>
    <xf numFmtId="49" fontId="3" fillId="0" borderId="19" xfId="0" applyNumberFormat="1" applyFont="1" applyBorder="1" applyAlignment="1" applyProtection="1">
      <alignment horizontal="right" vertical="top"/>
    </xf>
    <xf numFmtId="0" fontId="3" fillId="0" borderId="14" xfId="0" applyFont="1" applyFill="1" applyBorder="1" applyAlignment="1" applyProtection="1">
      <alignment horizontal="left" vertical="top" indent="1"/>
    </xf>
    <xf numFmtId="0" fontId="3" fillId="0" borderId="13" xfId="0" applyFont="1" applyBorder="1" applyAlignment="1" applyProtection="1">
      <alignment horizontal="left" vertical="top" indent="1"/>
    </xf>
    <xf numFmtId="0" fontId="3" fillId="0" borderId="14" xfId="0" applyFont="1" applyBorder="1" applyAlignment="1" applyProtection="1">
      <alignment horizontal="left" vertical="top" indent="1"/>
    </xf>
    <xf numFmtId="0" fontId="3" fillId="0" borderId="14" xfId="0" applyFont="1" applyFill="1" applyBorder="1" applyAlignment="1" applyProtection="1">
      <alignment horizontal="left" vertical="top" wrapText="1" indent="1"/>
    </xf>
    <xf numFmtId="49" fontId="3" fillId="0" borderId="19" xfId="0" applyNumberFormat="1" applyFont="1" applyFill="1" applyBorder="1" applyAlignment="1" applyProtection="1">
      <alignment horizontal="right" vertical="top"/>
    </xf>
    <xf numFmtId="0" fontId="7" fillId="0" borderId="0" xfId="0" applyFont="1" applyFill="1" applyProtection="1">
      <protection locked="0"/>
    </xf>
    <xf numFmtId="0" fontId="3" fillId="0" borderId="13" xfId="0" quotePrefix="1" applyNumberFormat="1" applyFont="1" applyFill="1" applyBorder="1" applyAlignment="1" applyProtection="1">
      <alignment horizontal="right" vertical="top"/>
    </xf>
    <xf numFmtId="0" fontId="3" fillId="0" borderId="12" xfId="0" applyFont="1" applyFill="1" applyBorder="1" applyAlignment="1" applyProtection="1">
      <alignment vertical="top"/>
    </xf>
    <xf numFmtId="0" fontId="3" fillId="0" borderId="13" xfId="0" applyNumberFormat="1" applyFont="1" applyFill="1" applyBorder="1" applyAlignment="1" applyProtection="1">
      <alignment vertical="top"/>
    </xf>
    <xf numFmtId="49" fontId="3" fillId="0" borderId="13" xfId="0" applyNumberFormat="1" applyFont="1" applyBorder="1" applyAlignment="1" applyProtection="1">
      <alignment horizontal="right" vertical="top"/>
    </xf>
    <xf numFmtId="0" fontId="3" fillId="0" borderId="12" xfId="0" applyFont="1" applyBorder="1" applyAlignment="1" applyProtection="1">
      <alignment vertical="top"/>
    </xf>
    <xf numFmtId="0" fontId="3" fillId="0" borderId="13" xfId="0" applyFont="1" applyBorder="1" applyAlignment="1" applyProtection="1">
      <alignment vertical="top"/>
    </xf>
    <xf numFmtId="49" fontId="3" fillId="0" borderId="20" xfId="0" applyNumberFormat="1" applyFont="1" applyFill="1" applyBorder="1" applyAlignment="1" applyProtection="1">
      <alignment horizontal="right" vertical="top"/>
    </xf>
    <xf numFmtId="0" fontId="3" fillId="0" borderId="15" xfId="0" applyNumberFormat="1" applyFont="1" applyFill="1" applyBorder="1" applyAlignment="1" applyProtection="1">
      <alignment vertical="top"/>
    </xf>
    <xf numFmtId="0" fontId="3" fillId="0" borderId="17" xfId="0" applyFont="1" applyFill="1" applyBorder="1" applyAlignment="1" applyProtection="1">
      <alignment horizontal="left" vertical="top" indent="1"/>
    </xf>
    <xf numFmtId="49" fontId="2" fillId="5" borderId="31" xfId="0" applyNumberFormat="1" applyFont="1" applyFill="1" applyBorder="1" applyAlignment="1" applyProtection="1">
      <alignment horizontal="center"/>
    </xf>
    <xf numFmtId="49" fontId="2" fillId="5" borderId="22" xfId="0" applyNumberFormat="1" applyFont="1" applyFill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Protection="1">
      <protection locked="0"/>
    </xf>
    <xf numFmtId="0" fontId="9" fillId="0" borderId="0" xfId="0" applyFont="1" applyFill="1" applyProtection="1"/>
    <xf numFmtId="0" fontId="5" fillId="0" borderId="7" xfId="1" quotePrefix="1" applyFont="1" applyBorder="1" applyAlignment="1" applyProtection="1">
      <alignment horizontal="right" vertical="center"/>
    </xf>
    <xf numFmtId="0" fontId="5" fillId="0" borderId="8" xfId="1" applyFont="1" applyBorder="1" applyAlignment="1" applyProtection="1">
      <alignment vertical="center"/>
    </xf>
    <xf numFmtId="49" fontId="5" fillId="0" borderId="9" xfId="1" applyNumberFormat="1" applyFont="1" applyBorder="1" applyAlignment="1" applyProtection="1">
      <alignment horizontal="left" vertical="center"/>
      <protection locked="0"/>
    </xf>
    <xf numFmtId="0" fontId="3" fillId="7" borderId="32" xfId="0" applyFont="1" applyFill="1" applyBorder="1" applyAlignment="1" applyProtection="1">
      <alignment horizontal="center" vertical="top"/>
      <protection locked="0"/>
    </xf>
    <xf numFmtId="0" fontId="3" fillId="7" borderId="11" xfId="0" applyFont="1" applyFill="1" applyBorder="1" applyAlignment="1" applyProtection="1">
      <alignment horizontal="center" vertical="top"/>
      <protection locked="0"/>
    </xf>
    <xf numFmtId="0" fontId="3" fillId="7" borderId="24" xfId="0" applyFont="1" applyFill="1" applyBorder="1" applyAlignment="1" applyProtection="1">
      <alignment horizontal="center" vertical="top"/>
      <protection locked="0"/>
    </xf>
    <xf numFmtId="0" fontId="3" fillId="7" borderId="17" xfId="0" applyFont="1" applyFill="1" applyBorder="1" applyAlignment="1" applyProtection="1">
      <alignment horizontal="left" vertical="top" indent="1"/>
    </xf>
    <xf numFmtId="49" fontId="3" fillId="7" borderId="20" xfId="0" applyNumberFormat="1" applyFont="1" applyFill="1" applyBorder="1" applyAlignment="1" applyProtection="1">
      <alignment horizontal="right" vertical="top"/>
    </xf>
    <xf numFmtId="2" fontId="3" fillId="7" borderId="15" xfId="0" applyNumberFormat="1" applyFont="1" applyFill="1" applyBorder="1" applyAlignment="1" applyProtection="1">
      <alignment horizontal="right" vertical="top"/>
    </xf>
    <xf numFmtId="0" fontId="3" fillId="7" borderId="15" xfId="0" applyNumberFormat="1" applyFont="1" applyFill="1" applyBorder="1" applyAlignment="1" applyProtection="1">
      <alignment vertical="top"/>
    </xf>
    <xf numFmtId="0" fontId="3" fillId="7" borderId="17" xfId="0" applyFont="1" applyFill="1" applyBorder="1" applyAlignment="1" applyProtection="1">
      <alignment horizontal="left" vertical="top" wrapText="1" indent="1"/>
    </xf>
    <xf numFmtId="0" fontId="8" fillId="7" borderId="20" xfId="0" applyFont="1" applyFill="1" applyBorder="1" applyAlignment="1" applyProtection="1">
      <alignment vertical="top"/>
    </xf>
    <xf numFmtId="0" fontId="3" fillId="7" borderId="15" xfId="0" applyNumberFormat="1" applyFont="1" applyFill="1" applyBorder="1" applyAlignment="1" applyProtection="1">
      <alignment horizontal="left" vertical="top"/>
    </xf>
    <xf numFmtId="0" fontId="3" fillId="7" borderId="17" xfId="0" applyFont="1" applyFill="1" applyBorder="1" applyAlignment="1" applyProtection="1">
      <alignment vertical="top"/>
    </xf>
    <xf numFmtId="0" fontId="3" fillId="7" borderId="13" xfId="0" applyFont="1" applyFill="1" applyBorder="1" applyAlignment="1" applyProtection="1">
      <alignment vertical="top"/>
    </xf>
    <xf numFmtId="0" fontId="3" fillId="7" borderId="13" xfId="0" applyNumberFormat="1" applyFont="1" applyFill="1" applyBorder="1" applyAlignment="1" applyProtection="1">
      <alignment vertical="top"/>
    </xf>
    <xf numFmtId="0" fontId="3" fillId="7" borderId="14" xfId="0" applyFont="1" applyFill="1" applyBorder="1" applyAlignment="1" applyProtection="1">
      <alignment horizontal="left" vertical="top" indent="1"/>
    </xf>
    <xf numFmtId="49" fontId="3" fillId="7" borderId="13" xfId="0" applyNumberFormat="1" applyFont="1" applyFill="1" applyBorder="1" applyAlignment="1" applyProtection="1">
      <alignment horizontal="right" vertical="top"/>
    </xf>
    <xf numFmtId="0" fontId="3" fillId="7" borderId="13" xfId="0" applyFont="1" applyFill="1" applyBorder="1" applyAlignment="1" applyProtection="1">
      <alignment horizontal="left" vertical="top" indent="1"/>
    </xf>
    <xf numFmtId="0" fontId="3" fillId="7" borderId="14" xfId="0" applyFont="1" applyFill="1" applyBorder="1" applyAlignment="1" applyProtection="1">
      <alignment vertical="top"/>
    </xf>
    <xf numFmtId="38" fontId="3" fillId="3" borderId="33" xfId="3" applyNumberFormat="1" applyFont="1" applyFill="1" applyBorder="1" applyAlignment="1" applyProtection="1">
      <alignment horizontal="right" vertical="top"/>
      <protection locked="0"/>
    </xf>
    <xf numFmtId="38" fontId="3" fillId="3" borderId="0" xfId="3" applyNumberFormat="1" applyFont="1" applyFill="1" applyBorder="1" applyAlignment="1" applyProtection="1">
      <alignment horizontal="right" vertical="top"/>
      <protection locked="0"/>
    </xf>
    <xf numFmtId="38" fontId="3" fillId="3" borderId="25" xfId="3" applyNumberFormat="1" applyFont="1" applyFill="1" applyBorder="1" applyAlignment="1" applyProtection="1">
      <alignment horizontal="right" vertical="top"/>
      <protection locked="0"/>
    </xf>
    <xf numFmtId="38" fontId="3" fillId="7" borderId="34" xfId="3" applyNumberFormat="1" applyFont="1" applyFill="1" applyBorder="1" applyAlignment="1" applyProtection="1">
      <alignment horizontal="right" vertical="top"/>
      <protection locked="0"/>
    </xf>
    <xf numFmtId="38" fontId="3" fillId="7" borderId="16" xfId="3" applyNumberFormat="1" applyFont="1" applyFill="1" applyBorder="1" applyAlignment="1" applyProtection="1">
      <alignment horizontal="right" vertical="top"/>
      <protection locked="0"/>
    </xf>
    <xf numFmtId="38" fontId="3" fillId="7" borderId="26" xfId="3" applyNumberFormat="1" applyFont="1" applyFill="1" applyBorder="1" applyAlignment="1" applyProtection="1">
      <alignment horizontal="right" vertical="top"/>
      <protection locked="0"/>
    </xf>
    <xf numFmtId="38" fontId="3" fillId="7" borderId="33" xfId="3" applyNumberFormat="1" applyFont="1" applyFill="1" applyBorder="1" applyAlignment="1" applyProtection="1">
      <alignment horizontal="right" vertical="top"/>
      <protection locked="0"/>
    </xf>
    <xf numFmtId="38" fontId="3" fillId="7" borderId="0" xfId="3" applyNumberFormat="1" applyFont="1" applyFill="1" applyBorder="1" applyAlignment="1" applyProtection="1">
      <alignment horizontal="right" vertical="top"/>
      <protection locked="0"/>
    </xf>
    <xf numFmtId="38" fontId="3" fillId="7" borderId="25" xfId="3" applyNumberFormat="1" applyFont="1" applyFill="1" applyBorder="1" applyAlignment="1" applyProtection="1">
      <alignment horizontal="right" vertical="top"/>
      <protection locked="0"/>
    </xf>
    <xf numFmtId="38" fontId="3" fillId="6" borderId="33" xfId="3" applyNumberFormat="1" applyFont="1" applyFill="1" applyBorder="1" applyAlignment="1" applyProtection="1">
      <alignment horizontal="right" vertical="top"/>
    </xf>
    <xf numFmtId="38" fontId="3" fillId="7" borderId="35" xfId="3" applyNumberFormat="1" applyFont="1" applyFill="1" applyBorder="1" applyAlignment="1" applyProtection="1">
      <alignment horizontal="right" vertical="top"/>
      <protection locked="0"/>
    </xf>
    <xf numFmtId="38" fontId="3" fillId="7" borderId="27" xfId="3" applyNumberFormat="1" applyFont="1" applyFill="1" applyBorder="1" applyAlignment="1" applyProtection="1">
      <alignment horizontal="right" vertical="top"/>
      <protection locked="0"/>
    </xf>
    <xf numFmtId="38" fontId="3" fillId="7" borderId="28" xfId="3" applyNumberFormat="1" applyFont="1" applyFill="1" applyBorder="1" applyAlignment="1" applyProtection="1">
      <alignment horizontal="right" vertical="top"/>
      <protection locked="0"/>
    </xf>
    <xf numFmtId="38" fontId="3" fillId="7" borderId="29" xfId="3" applyNumberFormat="1" applyFont="1" applyFill="1" applyBorder="1" applyAlignment="1" applyProtection="1">
      <alignment horizontal="right" vertical="top"/>
      <protection locked="0"/>
    </xf>
    <xf numFmtId="38" fontId="3" fillId="3" borderId="29" xfId="3" applyNumberFormat="1" applyFont="1" applyFill="1" applyBorder="1" applyAlignment="1" applyProtection="1">
      <alignment horizontal="right" vertical="top"/>
      <protection locked="0"/>
    </xf>
    <xf numFmtId="38" fontId="3" fillId="7" borderId="30" xfId="3" applyNumberFormat="1" applyFont="1" applyFill="1" applyBorder="1" applyAlignment="1" applyProtection="1">
      <alignment horizontal="right" vertical="top"/>
      <protection locked="0"/>
    </xf>
    <xf numFmtId="38" fontId="3" fillId="3" borderId="34" xfId="3" applyNumberFormat="1" applyFont="1" applyFill="1" applyBorder="1" applyAlignment="1" applyProtection="1">
      <alignment horizontal="right" vertical="top"/>
      <protection locked="0"/>
    </xf>
    <xf numFmtId="0" fontId="3" fillId="0" borderId="24" xfId="0" applyFont="1" applyBorder="1" applyAlignment="1" applyProtection="1">
      <alignment horizontal="left" vertical="top" indent="1"/>
    </xf>
    <xf numFmtId="0" fontId="3" fillId="7" borderId="15" xfId="0" applyFont="1" applyFill="1" applyBorder="1" applyAlignment="1" applyProtection="1">
      <alignment vertical="top"/>
    </xf>
    <xf numFmtId="49" fontId="2" fillId="5" borderId="23" xfId="0" applyNumberFormat="1" applyFont="1" applyFill="1" applyBorder="1" applyAlignment="1" applyProtection="1">
      <alignment horizontal="center"/>
    </xf>
    <xf numFmtId="164" fontId="3" fillId="6" borderId="33" xfId="5" applyNumberFormat="1" applyFont="1" applyFill="1" applyBorder="1" applyAlignment="1" applyProtection="1">
      <alignment horizontal="right" vertical="top"/>
    </xf>
    <xf numFmtId="0" fontId="12" fillId="0" borderId="0" xfId="0" applyFont="1" applyBorder="1" applyAlignment="1">
      <alignment vertical="center" wrapText="1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65" fontId="9" fillId="0" borderId="0" xfId="0" applyNumberFormat="1" applyFont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/>
    </xf>
  </cellXfs>
  <cellStyles count="6">
    <cellStyle name="Currency 3" xfId="3"/>
    <cellStyle name="Normal" xfId="0" builtinId="0"/>
    <cellStyle name="Normal 2 2" xfId="2"/>
    <cellStyle name="Normal_cover 10'01" xfId="1"/>
    <cellStyle name="Percent" xfId="5" builtinId="5"/>
    <cellStyle name="Warning Text 2" xfId="4"/>
  </cellStyles>
  <dxfs count="10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1"/>
  <sheetViews>
    <sheetView showGridLines="0" tabSelected="1" zoomScaleNormal="100" workbookViewId="0">
      <selection activeCell="B1" sqref="B1:C1"/>
    </sheetView>
  </sheetViews>
  <sheetFormatPr defaultColWidth="9.140625" defaultRowHeight="15" x14ac:dyDescent="0.25"/>
  <cols>
    <col min="1" max="1" width="2.42578125" style="2" bestFit="1" customWidth="1"/>
    <col min="2" max="2" width="55" style="2" customWidth="1"/>
    <col min="3" max="3" width="27" style="2" bestFit="1" customWidth="1"/>
    <col min="4" max="16384" width="9.140625" style="2"/>
  </cols>
  <sheetData>
    <row r="1" spans="1:3" s="43" customFormat="1" ht="15.75" x14ac:dyDescent="0.25">
      <c r="A1" s="42"/>
      <c r="B1" s="88" t="s">
        <v>1</v>
      </c>
      <c r="C1" s="89"/>
    </row>
    <row r="2" spans="1:3" s="43" customFormat="1" ht="15.75" x14ac:dyDescent="0.25">
      <c r="A2" s="42"/>
      <c r="B2" s="88" t="s">
        <v>55</v>
      </c>
      <c r="C2" s="90"/>
    </row>
    <row r="3" spans="1:3" s="43" customFormat="1" ht="15.75" x14ac:dyDescent="0.25">
      <c r="A3" s="42"/>
      <c r="B3" s="93">
        <v>42613</v>
      </c>
      <c r="C3" s="93"/>
    </row>
    <row r="4" spans="1:3" s="43" customFormat="1" ht="15.75" x14ac:dyDescent="0.25">
      <c r="A4" s="42"/>
      <c r="B4" s="88" t="s">
        <v>36</v>
      </c>
      <c r="C4" s="88"/>
    </row>
    <row r="5" spans="1:3" x14ac:dyDescent="0.25">
      <c r="A5" s="1"/>
      <c r="B5" s="91"/>
      <c r="C5" s="92"/>
    </row>
    <row r="6" spans="1:3" ht="15.75" thickBot="1" x14ac:dyDescent="0.3"/>
    <row r="7" spans="1:3" x14ac:dyDescent="0.25">
      <c r="A7" s="3"/>
      <c r="B7" s="4"/>
      <c r="C7" s="5"/>
    </row>
    <row r="8" spans="1:3" x14ac:dyDescent="0.25">
      <c r="A8" s="6" t="s">
        <v>2</v>
      </c>
      <c r="B8" s="7" t="s">
        <v>53</v>
      </c>
      <c r="C8" s="8" t="s">
        <v>33</v>
      </c>
    </row>
    <row r="9" spans="1:3" x14ac:dyDescent="0.25">
      <c r="A9" s="6" t="s">
        <v>3</v>
      </c>
      <c r="B9" s="7" t="s">
        <v>35</v>
      </c>
      <c r="C9" s="9"/>
    </row>
    <row r="10" spans="1:3" x14ac:dyDescent="0.25">
      <c r="A10" s="6" t="s">
        <v>4</v>
      </c>
      <c r="B10" s="7" t="s">
        <v>5</v>
      </c>
      <c r="C10" s="8"/>
    </row>
    <row r="11" spans="1:3" ht="15.75" thickBot="1" x14ac:dyDescent="0.3">
      <c r="A11" s="45" t="s">
        <v>6</v>
      </c>
      <c r="B11" s="46" t="s">
        <v>7</v>
      </c>
      <c r="C11" s="47"/>
    </row>
    <row r="15" spans="1:3" x14ac:dyDescent="0.25">
      <c r="B15" s="10"/>
    </row>
    <row r="16" spans="1:3" x14ac:dyDescent="0.25">
      <c r="B16" s="10"/>
    </row>
    <row r="20" spans="2:2" x14ac:dyDescent="0.25">
      <c r="B20" s="11"/>
    </row>
    <row r="21" spans="2:2" x14ac:dyDescent="0.25">
      <c r="B21" s="11"/>
    </row>
  </sheetData>
  <sheetProtection password="DFC0" sheet="1" objects="1" scenarios="1"/>
  <protectedRanges>
    <protectedRange password="DFC0" sqref="C8:C11" name="Range1"/>
  </protectedRanges>
  <mergeCells count="5">
    <mergeCell ref="B1:C1"/>
    <mergeCell ref="B2:C2"/>
    <mergeCell ref="B5:C5"/>
    <mergeCell ref="B4:C4"/>
    <mergeCell ref="B3:C3"/>
  </mergeCells>
  <dataValidations count="1">
    <dataValidation type="textLength" operator="lessThanOrEqual" allowBlank="1" showInputMessage="1" showErrorMessage="1" errorTitle="Too Many Characters" error="The maximum number of characters that can be entered is 105." sqref="C8:C11">
      <formula1>150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5"/>
  <sheetViews>
    <sheetView showGridLines="0" zoomScaleNormal="100" workbookViewId="0">
      <selection activeCell="B3" sqref="B3:I3"/>
    </sheetView>
  </sheetViews>
  <sheetFormatPr defaultColWidth="9.28515625" defaultRowHeight="12.75" x14ac:dyDescent="0.2"/>
  <cols>
    <col min="1" max="1" width="1.7109375" style="15" customWidth="1"/>
    <col min="2" max="2" width="3.5703125" style="12" customWidth="1"/>
    <col min="3" max="3" width="5.42578125" style="12" customWidth="1"/>
    <col min="4" max="4" width="60.5703125" style="12" customWidth="1"/>
    <col min="5" max="9" width="20.140625" style="12" customWidth="1"/>
    <col min="10" max="16384" width="9.28515625" style="12"/>
  </cols>
  <sheetData>
    <row r="1" spans="1:9" ht="15.75" x14ac:dyDescent="0.25">
      <c r="B1" s="88" t="str">
        <f>'Cover Page'!B1:C1</f>
        <v>California Department of Managed Health Care/Department of Insurance</v>
      </c>
      <c r="C1" s="88"/>
      <c r="D1" s="88"/>
      <c r="E1" s="88"/>
      <c r="F1" s="88"/>
      <c r="G1" s="88"/>
      <c r="H1" s="88"/>
      <c r="I1" s="88"/>
    </row>
    <row r="2" spans="1:9" s="15" customFormat="1" ht="15.75" x14ac:dyDescent="0.25">
      <c r="B2" s="100" t="str">
        <f>'Cover Page'!B2:C2</f>
        <v>CA Large Group Historical Data Spreadsheet</v>
      </c>
      <c r="C2" s="100"/>
      <c r="D2" s="100"/>
      <c r="E2" s="100"/>
      <c r="F2" s="100"/>
      <c r="G2" s="100"/>
      <c r="H2" s="100"/>
      <c r="I2" s="100"/>
    </row>
    <row r="3" spans="1:9" s="15" customFormat="1" ht="15.75" x14ac:dyDescent="0.25">
      <c r="B3" s="93">
        <f>'Cover Page'!B3:C3</f>
        <v>42613</v>
      </c>
      <c r="C3" s="93"/>
      <c r="D3" s="93"/>
      <c r="E3" s="93"/>
      <c r="F3" s="93"/>
      <c r="G3" s="93"/>
      <c r="H3" s="93"/>
      <c r="I3" s="93"/>
    </row>
    <row r="4" spans="1:9" s="15" customFormat="1" ht="15.75" x14ac:dyDescent="0.25">
      <c r="B4" s="100" t="str">
        <f>'Cover Page'!B4:C4</f>
        <v>For Policies subject to CIC 10181.45 or CHSC 1374.21</v>
      </c>
      <c r="C4" s="100"/>
      <c r="D4" s="100"/>
      <c r="E4" s="100"/>
      <c r="F4" s="100"/>
      <c r="G4" s="100"/>
      <c r="H4" s="100"/>
      <c r="I4" s="100"/>
    </row>
    <row r="5" spans="1:9" s="15" customFormat="1" ht="10.5" customHeight="1" x14ac:dyDescent="0.25">
      <c r="B5" s="44"/>
      <c r="C5" s="18"/>
      <c r="D5" s="18"/>
    </row>
    <row r="6" spans="1:9" ht="15.75" x14ac:dyDescent="0.25">
      <c r="B6" s="88" t="s">
        <v>16</v>
      </c>
      <c r="C6" s="88"/>
      <c r="D6" s="88"/>
      <c r="E6" s="88"/>
      <c r="F6" s="88"/>
      <c r="G6" s="88"/>
      <c r="H6" s="88"/>
      <c r="I6" s="88"/>
    </row>
    <row r="7" spans="1:9" x14ac:dyDescent="0.2">
      <c r="B7" s="11"/>
      <c r="C7" s="11"/>
      <c r="D7" s="11"/>
    </row>
    <row r="8" spans="1:9" s="13" customFormat="1" x14ac:dyDescent="0.2">
      <c r="A8" s="14"/>
      <c r="B8" s="12"/>
      <c r="C8" s="12"/>
      <c r="D8" s="15"/>
      <c r="F8" s="19"/>
      <c r="G8" s="12"/>
      <c r="I8" s="19"/>
    </row>
    <row r="9" spans="1:9" ht="13.5" thickBot="1" x14ac:dyDescent="0.25">
      <c r="D9" s="20"/>
    </row>
    <row r="10" spans="1:9" ht="13.7" customHeight="1" thickBot="1" x14ac:dyDescent="0.25">
      <c r="B10" s="87" t="s">
        <v>50</v>
      </c>
      <c r="D10" s="15"/>
      <c r="E10" s="94" t="s">
        <v>34</v>
      </c>
      <c r="F10" s="95"/>
      <c r="G10" s="95"/>
      <c r="H10" s="95"/>
      <c r="I10" s="96"/>
    </row>
    <row r="11" spans="1:9" ht="13.7" customHeight="1" thickBot="1" x14ac:dyDescent="0.25">
      <c r="D11" s="15"/>
      <c r="E11" s="97"/>
      <c r="F11" s="98"/>
      <c r="G11" s="98"/>
      <c r="H11" s="98"/>
      <c r="I11" s="99"/>
    </row>
    <row r="12" spans="1:9" ht="13.7" customHeight="1" thickBot="1" x14ac:dyDescent="0.25">
      <c r="A12" s="12"/>
      <c r="D12" s="15"/>
      <c r="E12" s="40">
        <f>'Cover Page'!C8-5</f>
        <v>2011</v>
      </c>
      <c r="F12" s="40">
        <f>E12+1</f>
        <v>2012</v>
      </c>
      <c r="G12" s="41">
        <f>F12+1</f>
        <v>2013</v>
      </c>
      <c r="H12" s="40">
        <f>G12+1</f>
        <v>2014</v>
      </c>
      <c r="I12" s="84">
        <f>H12+1</f>
        <v>2015</v>
      </c>
    </row>
    <row r="13" spans="1:9" x14ac:dyDescent="0.2">
      <c r="A13" s="12"/>
      <c r="B13" s="21" t="s">
        <v>2</v>
      </c>
      <c r="C13" s="22" t="s">
        <v>9</v>
      </c>
      <c r="D13" s="23"/>
      <c r="E13" s="48"/>
      <c r="F13" s="49"/>
      <c r="G13" s="48"/>
      <c r="H13" s="50"/>
      <c r="I13" s="50"/>
    </row>
    <row r="14" spans="1:9" x14ac:dyDescent="0.2">
      <c r="A14" s="12"/>
      <c r="B14" s="24"/>
      <c r="C14" s="16">
        <v>1.1000000000000001</v>
      </c>
      <c r="D14" s="25" t="s">
        <v>37</v>
      </c>
      <c r="E14" s="65">
        <v>1000000000</v>
      </c>
      <c r="F14" s="66">
        <v>1050000000</v>
      </c>
      <c r="G14" s="65">
        <v>1110000000</v>
      </c>
      <c r="H14" s="67">
        <v>1180000000</v>
      </c>
      <c r="I14" s="67">
        <v>1250000000</v>
      </c>
    </row>
    <row r="15" spans="1:9" x14ac:dyDescent="0.2">
      <c r="A15" s="12"/>
      <c r="B15" s="52"/>
      <c r="C15" s="53"/>
      <c r="D15" s="51"/>
      <c r="E15" s="68"/>
      <c r="F15" s="69"/>
      <c r="G15" s="68"/>
      <c r="H15" s="70"/>
      <c r="I15" s="70"/>
    </row>
    <row r="16" spans="1:9" x14ac:dyDescent="0.2">
      <c r="A16" s="12"/>
      <c r="B16" s="24" t="s">
        <v>3</v>
      </c>
      <c r="C16" s="26" t="s">
        <v>10</v>
      </c>
      <c r="D16" s="27"/>
      <c r="E16" s="71"/>
      <c r="F16" s="72"/>
      <c r="G16" s="71"/>
      <c r="H16" s="73"/>
      <c r="I16" s="73"/>
    </row>
    <row r="17" spans="1:9" x14ac:dyDescent="0.2">
      <c r="A17" s="12"/>
      <c r="B17" s="24"/>
      <c r="C17" s="16">
        <v>2.1</v>
      </c>
      <c r="D17" s="25" t="s">
        <v>17</v>
      </c>
      <c r="E17" s="65">
        <v>600000000</v>
      </c>
      <c r="F17" s="66">
        <v>720000000</v>
      </c>
      <c r="G17" s="65">
        <v>750000000</v>
      </c>
      <c r="H17" s="67">
        <v>775000000</v>
      </c>
      <c r="I17" s="67">
        <v>1100000000</v>
      </c>
    </row>
    <row r="18" spans="1:9" s="15" customFormat="1" x14ac:dyDescent="0.2">
      <c r="B18" s="29"/>
      <c r="C18" s="16">
        <v>2.2000000000000002</v>
      </c>
      <c r="D18" s="25" t="s">
        <v>11</v>
      </c>
      <c r="E18" s="65">
        <v>100000000</v>
      </c>
      <c r="F18" s="66">
        <v>105000000</v>
      </c>
      <c r="G18" s="65">
        <v>111000000</v>
      </c>
      <c r="H18" s="67">
        <v>118000000</v>
      </c>
      <c r="I18" s="67">
        <v>300000000</v>
      </c>
    </row>
    <row r="19" spans="1:9" x14ac:dyDescent="0.2">
      <c r="A19" s="12"/>
      <c r="B19" s="24"/>
      <c r="C19" s="16">
        <v>2.2999999999999998</v>
      </c>
      <c r="D19" s="25" t="s">
        <v>12</v>
      </c>
      <c r="E19" s="65"/>
      <c r="F19" s="66"/>
      <c r="G19" s="65"/>
      <c r="H19" s="67"/>
      <c r="I19" s="67"/>
    </row>
    <row r="20" spans="1:9" x14ac:dyDescent="0.2">
      <c r="A20" s="12"/>
      <c r="B20" s="24"/>
      <c r="C20" s="16">
        <v>2.4</v>
      </c>
      <c r="D20" s="25" t="s">
        <v>13</v>
      </c>
      <c r="E20" s="65"/>
      <c r="F20" s="66"/>
      <c r="G20" s="65"/>
      <c r="H20" s="67"/>
      <c r="I20" s="67"/>
    </row>
    <row r="21" spans="1:9" s="15" customFormat="1" x14ac:dyDescent="0.2">
      <c r="B21" s="29"/>
      <c r="C21" s="31" t="s">
        <v>18</v>
      </c>
      <c r="D21" s="25" t="s">
        <v>14</v>
      </c>
      <c r="E21" s="65"/>
      <c r="F21" s="66"/>
      <c r="G21" s="65"/>
      <c r="H21" s="67"/>
      <c r="I21" s="67"/>
    </row>
    <row r="22" spans="1:9" s="15" customFormat="1" x14ac:dyDescent="0.2">
      <c r="A22" s="30"/>
      <c r="B22" s="29"/>
      <c r="C22" s="31" t="s">
        <v>19</v>
      </c>
      <c r="D22" s="28" t="s">
        <v>15</v>
      </c>
      <c r="E22" s="74">
        <f>SUM(E17:E21)</f>
        <v>700000000</v>
      </c>
      <c r="F22" s="74">
        <f t="shared" ref="F22:I22" si="0">SUM(F17:F21)</f>
        <v>825000000</v>
      </c>
      <c r="G22" s="74">
        <f t="shared" si="0"/>
        <v>861000000</v>
      </c>
      <c r="H22" s="74">
        <f t="shared" si="0"/>
        <v>893000000</v>
      </c>
      <c r="I22" s="74">
        <f t="shared" si="0"/>
        <v>1400000000</v>
      </c>
    </row>
    <row r="23" spans="1:9" ht="13.5" thickBot="1" x14ac:dyDescent="0.25">
      <c r="B23" s="52"/>
      <c r="C23" s="54"/>
      <c r="D23" s="55"/>
      <c r="E23" s="75"/>
      <c r="F23" s="76"/>
      <c r="G23" s="75"/>
      <c r="H23" s="77"/>
      <c r="I23" s="77"/>
    </row>
    <row r="24" spans="1:9" x14ac:dyDescent="0.2">
      <c r="B24" s="21" t="s">
        <v>4</v>
      </c>
      <c r="C24" s="17" t="s">
        <v>20</v>
      </c>
      <c r="D24" s="32"/>
      <c r="E24" s="71"/>
      <c r="F24" s="72"/>
      <c r="G24" s="71"/>
      <c r="H24" s="73"/>
      <c r="I24" s="78"/>
    </row>
    <row r="25" spans="1:9" s="15" customFormat="1" x14ac:dyDescent="0.2">
      <c r="B25" s="29"/>
      <c r="C25" s="33">
        <v>3.1</v>
      </c>
      <c r="D25" s="25" t="s">
        <v>29</v>
      </c>
      <c r="E25" s="71"/>
      <c r="F25" s="72"/>
      <c r="G25" s="71"/>
      <c r="H25" s="73"/>
      <c r="I25" s="78"/>
    </row>
    <row r="26" spans="1:9" s="15" customFormat="1" ht="14.1" customHeight="1" x14ac:dyDescent="0.2">
      <c r="B26" s="29"/>
      <c r="C26" s="33"/>
      <c r="D26" s="86" t="s">
        <v>45</v>
      </c>
      <c r="E26" s="65">
        <v>3000000</v>
      </c>
      <c r="F26" s="66">
        <v>3100000</v>
      </c>
      <c r="G26" s="65">
        <v>3200000</v>
      </c>
      <c r="H26" s="67">
        <v>3300000</v>
      </c>
      <c r="I26" s="67">
        <v>3400000</v>
      </c>
    </row>
    <row r="27" spans="1:9" s="15" customFormat="1" ht="14.1" customHeight="1" x14ac:dyDescent="0.2">
      <c r="B27" s="29"/>
      <c r="C27" s="33"/>
      <c r="D27" s="86" t="s">
        <v>46</v>
      </c>
      <c r="E27" s="65"/>
      <c r="F27" s="66"/>
      <c r="G27" s="65"/>
      <c r="H27" s="67">
        <v>4000000</v>
      </c>
      <c r="I27" s="67">
        <v>3000000</v>
      </c>
    </row>
    <row r="28" spans="1:9" s="15" customFormat="1" ht="14.1" customHeight="1" x14ac:dyDescent="0.2">
      <c r="B28" s="29"/>
      <c r="C28" s="33"/>
      <c r="D28" s="86" t="s">
        <v>47</v>
      </c>
      <c r="E28" s="65"/>
      <c r="F28" s="66">
        <v>800000</v>
      </c>
      <c r="G28" s="65">
        <v>800000</v>
      </c>
      <c r="H28" s="67">
        <v>800000</v>
      </c>
      <c r="I28" s="67">
        <v>800000</v>
      </c>
    </row>
    <row r="29" spans="1:9" s="15" customFormat="1" ht="14.1" customHeight="1" x14ac:dyDescent="0.2">
      <c r="B29" s="29"/>
      <c r="C29" s="33"/>
      <c r="D29" s="86" t="s">
        <v>48</v>
      </c>
      <c r="E29" s="65"/>
      <c r="F29" s="66"/>
      <c r="G29" s="65"/>
      <c r="H29" s="67"/>
      <c r="I29" s="67"/>
    </row>
    <row r="30" spans="1:9" s="15" customFormat="1" ht="14.1" customHeight="1" x14ac:dyDescent="0.2">
      <c r="B30" s="29"/>
      <c r="C30" s="33"/>
      <c r="D30" s="86" t="s">
        <v>49</v>
      </c>
      <c r="E30" s="65"/>
      <c r="F30" s="66"/>
      <c r="G30" s="65"/>
      <c r="H30" s="67"/>
      <c r="I30" s="67"/>
    </row>
    <row r="31" spans="1:9" x14ac:dyDescent="0.2">
      <c r="B31" s="24"/>
      <c r="C31" s="33">
        <v>3.2</v>
      </c>
      <c r="D31" s="28" t="s">
        <v>30</v>
      </c>
      <c r="E31" s="65">
        <v>23500000</v>
      </c>
      <c r="F31" s="66">
        <v>24675000</v>
      </c>
      <c r="G31" s="65">
        <v>26085000</v>
      </c>
      <c r="H31" s="67">
        <v>27730000</v>
      </c>
      <c r="I31" s="79">
        <v>29375000</v>
      </c>
    </row>
    <row r="32" spans="1:9" x14ac:dyDescent="0.2">
      <c r="B32" s="24"/>
      <c r="C32" s="33">
        <v>3.3</v>
      </c>
      <c r="D32" s="28" t="s">
        <v>38</v>
      </c>
      <c r="E32" s="65"/>
      <c r="F32" s="66"/>
      <c r="G32" s="65"/>
      <c r="H32" s="67"/>
      <c r="I32" s="79"/>
    </row>
    <row r="33" spans="2:9" x14ac:dyDescent="0.2">
      <c r="B33" s="24"/>
      <c r="C33" s="33">
        <v>3.4</v>
      </c>
      <c r="D33" s="25" t="s">
        <v>21</v>
      </c>
      <c r="E33" s="65"/>
      <c r="F33" s="66"/>
      <c r="G33" s="65"/>
      <c r="H33" s="67"/>
      <c r="I33" s="67"/>
    </row>
    <row r="34" spans="2:9" x14ac:dyDescent="0.2">
      <c r="B34" s="24"/>
      <c r="C34" s="33">
        <v>3.5</v>
      </c>
      <c r="D34" s="25" t="s">
        <v>31</v>
      </c>
      <c r="E34" s="65"/>
      <c r="F34" s="66"/>
      <c r="G34" s="65"/>
      <c r="H34" s="67"/>
      <c r="I34" s="67"/>
    </row>
    <row r="35" spans="2:9" x14ac:dyDescent="0.2">
      <c r="B35" s="24"/>
      <c r="C35" s="33">
        <v>3.6</v>
      </c>
      <c r="D35" s="25" t="s">
        <v>32</v>
      </c>
      <c r="E35" s="74">
        <f>SUM(E26:E34)</f>
        <v>26500000</v>
      </c>
      <c r="F35" s="74">
        <f t="shared" ref="F35:I35" si="1">SUM(F26:F34)</f>
        <v>28575000</v>
      </c>
      <c r="G35" s="74">
        <f t="shared" si="1"/>
        <v>30085000</v>
      </c>
      <c r="H35" s="74">
        <f t="shared" si="1"/>
        <v>35830000</v>
      </c>
      <c r="I35" s="74">
        <f t="shared" si="1"/>
        <v>36575000</v>
      </c>
    </row>
    <row r="36" spans="2:9" s="15" customFormat="1" x14ac:dyDescent="0.2">
      <c r="B36" s="56"/>
      <c r="C36" s="57"/>
      <c r="D36" s="58"/>
      <c r="E36" s="68"/>
      <c r="F36" s="69"/>
      <c r="G36" s="68"/>
      <c r="H36" s="70"/>
      <c r="I36" s="80"/>
    </row>
    <row r="37" spans="2:9" x14ac:dyDescent="0.2">
      <c r="B37" s="34" t="s">
        <v>6</v>
      </c>
      <c r="C37" s="22" t="s">
        <v>22</v>
      </c>
      <c r="D37" s="35"/>
      <c r="E37" s="71"/>
      <c r="F37" s="72"/>
      <c r="G37" s="71"/>
      <c r="H37" s="73"/>
      <c r="I37" s="78"/>
    </row>
    <row r="38" spans="2:9" x14ac:dyDescent="0.2">
      <c r="B38" s="36"/>
      <c r="C38" s="33">
        <v>4.0999999999999996</v>
      </c>
      <c r="D38" s="25" t="s">
        <v>0</v>
      </c>
      <c r="E38" s="65">
        <v>100000000</v>
      </c>
      <c r="F38" s="66">
        <v>100000000</v>
      </c>
      <c r="G38" s="65">
        <v>100000000</v>
      </c>
      <c r="H38" s="67">
        <v>100000000</v>
      </c>
      <c r="I38" s="67">
        <v>100000000</v>
      </c>
    </row>
    <row r="39" spans="2:9" x14ac:dyDescent="0.2">
      <c r="B39" s="36"/>
      <c r="C39" s="33">
        <v>4.2</v>
      </c>
      <c r="D39" s="25" t="s">
        <v>23</v>
      </c>
      <c r="E39" s="65">
        <v>90000000</v>
      </c>
      <c r="F39" s="66">
        <v>30000000</v>
      </c>
      <c r="G39" s="65">
        <v>20000000</v>
      </c>
      <c r="H39" s="67">
        <v>5000000</v>
      </c>
      <c r="I39" s="67">
        <v>5000000</v>
      </c>
    </row>
    <row r="40" spans="2:9" x14ac:dyDescent="0.2">
      <c r="B40" s="36"/>
      <c r="C40" s="33">
        <v>4.3</v>
      </c>
      <c r="D40" s="25" t="s">
        <v>24</v>
      </c>
      <c r="E40" s="65"/>
      <c r="F40" s="66"/>
      <c r="G40" s="65"/>
      <c r="H40" s="67"/>
      <c r="I40" s="67"/>
    </row>
    <row r="41" spans="2:9" x14ac:dyDescent="0.2">
      <c r="B41" s="36"/>
      <c r="C41" s="33">
        <v>4.4000000000000004</v>
      </c>
      <c r="D41" s="25" t="s">
        <v>25</v>
      </c>
      <c r="E41" s="74">
        <f>SUM(E38:E40)</f>
        <v>190000000</v>
      </c>
      <c r="F41" s="74">
        <f>SUM(F38:F40)</f>
        <v>130000000</v>
      </c>
      <c r="G41" s="74">
        <f>SUM(G38:G40)</f>
        <v>120000000</v>
      </c>
      <c r="H41" s="74">
        <f>SUM(H38:H40)</f>
        <v>105000000</v>
      </c>
      <c r="I41" s="74">
        <f>SUM(I38:I40)</f>
        <v>105000000</v>
      </c>
    </row>
    <row r="42" spans="2:9" s="15" customFormat="1" x14ac:dyDescent="0.2">
      <c r="B42" s="59"/>
      <c r="C42" s="60"/>
      <c r="D42" s="61"/>
      <c r="E42" s="71"/>
      <c r="F42" s="72"/>
      <c r="G42" s="71"/>
      <c r="H42" s="73"/>
      <c r="I42" s="78"/>
    </row>
    <row r="43" spans="2:9" x14ac:dyDescent="0.2">
      <c r="B43" s="62" t="s">
        <v>8</v>
      </c>
      <c r="C43" s="63" t="s">
        <v>26</v>
      </c>
      <c r="D43" s="64"/>
      <c r="E43" s="71"/>
      <c r="F43" s="72"/>
      <c r="G43" s="71"/>
      <c r="H43" s="73"/>
      <c r="I43" s="78"/>
    </row>
    <row r="44" spans="2:9" s="15" customFormat="1" x14ac:dyDescent="0.2">
      <c r="B44" s="29"/>
      <c r="C44" s="33">
        <v>5.0999999999999996</v>
      </c>
      <c r="D44" s="25" t="s">
        <v>27</v>
      </c>
      <c r="E44" s="65">
        <v>100000</v>
      </c>
      <c r="F44" s="65">
        <v>100000</v>
      </c>
      <c r="G44" s="65">
        <v>100000</v>
      </c>
      <c r="H44" s="65">
        <v>100000</v>
      </c>
      <c r="I44" s="65">
        <v>100000</v>
      </c>
    </row>
    <row r="45" spans="2:9" s="15" customFormat="1" x14ac:dyDescent="0.2">
      <c r="B45" s="37"/>
      <c r="C45" s="38">
        <v>5.2</v>
      </c>
      <c r="D45" s="39" t="s">
        <v>28</v>
      </c>
      <c r="E45" s="81">
        <v>1200000</v>
      </c>
      <c r="F45" s="81">
        <v>1200000</v>
      </c>
      <c r="G45" s="81">
        <v>1200000</v>
      </c>
      <c r="H45" s="81">
        <v>1200000</v>
      </c>
      <c r="I45" s="81">
        <v>1200000</v>
      </c>
    </row>
  </sheetData>
  <sheetProtection password="DFC0" sheet="1" objects="1" scenarios="1"/>
  <protectedRanges>
    <protectedRange password="DFC0" sqref="E44:I45" name="Range5"/>
    <protectedRange password="DFC0" sqref="E26:I34" name="Range3"/>
    <protectedRange password="DFC0" sqref="E14:I14" name="Range1"/>
    <protectedRange password="DFC0" sqref="E17:I21" name="Range2"/>
    <protectedRange password="DFC0" sqref="E38:I40" name="Range4"/>
  </protectedRanges>
  <mergeCells count="8">
    <mergeCell ref="E10:I10"/>
    <mergeCell ref="E11:G11"/>
    <mergeCell ref="H11:I11"/>
    <mergeCell ref="B1:I1"/>
    <mergeCell ref="B2:I2"/>
    <mergeCell ref="B4:I4"/>
    <mergeCell ref="B6:I6"/>
    <mergeCell ref="B3:I3"/>
  </mergeCells>
  <conditionalFormatting sqref="E35:I35 E41:I41">
    <cfRule type="cellIs" dxfId="9" priority="13" stopIfTrue="1" operator="lessThan">
      <formula>0</formula>
    </cfRule>
  </conditionalFormatting>
  <conditionalFormatting sqref="G35">
    <cfRule type="cellIs" dxfId="8" priority="4" stopIfTrue="1" operator="lessThan">
      <formula>0</formula>
    </cfRule>
  </conditionalFormatting>
  <pageMargins left="0.25" right="0.25" top="0.75" bottom="0.75" header="0.3" footer="0.3"/>
  <pageSetup scale="75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5"/>
  <sheetViews>
    <sheetView showGridLines="0" zoomScaleNormal="100" workbookViewId="0">
      <selection activeCell="B6" sqref="B6:I6"/>
    </sheetView>
  </sheetViews>
  <sheetFormatPr defaultColWidth="9.28515625" defaultRowHeight="12.75" x14ac:dyDescent="0.2"/>
  <cols>
    <col min="1" max="1" width="1.7109375" style="15" customWidth="1"/>
    <col min="2" max="2" width="3.5703125" style="12" customWidth="1"/>
    <col min="3" max="3" width="5.42578125" style="12" customWidth="1"/>
    <col min="4" max="4" width="60.5703125" style="12" customWidth="1"/>
    <col min="5" max="9" width="20.140625" style="12" customWidth="1"/>
    <col min="10" max="16384" width="9.28515625" style="12"/>
  </cols>
  <sheetData>
    <row r="1" spans="1:9" ht="15.75" x14ac:dyDescent="0.25">
      <c r="B1" s="88" t="str">
        <f>'Cover Page'!B1:C1</f>
        <v>California Department of Managed Health Care/Department of Insurance</v>
      </c>
      <c r="C1" s="88"/>
      <c r="D1" s="88"/>
      <c r="E1" s="88"/>
      <c r="F1" s="88"/>
      <c r="G1" s="88"/>
      <c r="H1" s="88"/>
      <c r="I1" s="88"/>
    </row>
    <row r="2" spans="1:9" s="15" customFormat="1" ht="15.75" x14ac:dyDescent="0.25">
      <c r="B2" s="100" t="str">
        <f>'Cover Page'!B2:C2</f>
        <v>CA Large Group Historical Data Spreadsheet</v>
      </c>
      <c r="C2" s="100"/>
      <c r="D2" s="100"/>
      <c r="E2" s="100"/>
      <c r="F2" s="100"/>
      <c r="G2" s="100"/>
      <c r="H2" s="100"/>
      <c r="I2" s="100"/>
    </row>
    <row r="3" spans="1:9" s="15" customFormat="1" ht="15.75" x14ac:dyDescent="0.25">
      <c r="B3" s="93">
        <f>'Cover Page'!B3:C3</f>
        <v>42613</v>
      </c>
      <c r="C3" s="93"/>
      <c r="D3" s="93"/>
      <c r="E3" s="93"/>
      <c r="F3" s="93"/>
      <c r="G3" s="93"/>
      <c r="H3" s="93"/>
      <c r="I3" s="93"/>
    </row>
    <row r="4" spans="1:9" s="15" customFormat="1" ht="15.75" x14ac:dyDescent="0.25">
      <c r="B4" s="100" t="str">
        <f>'Cover Page'!B4:C4</f>
        <v>For Policies subject to CIC 10181.45 or CHSC 1374.21</v>
      </c>
      <c r="C4" s="100"/>
      <c r="D4" s="100"/>
      <c r="E4" s="100"/>
      <c r="F4" s="100"/>
      <c r="G4" s="100"/>
      <c r="H4" s="100"/>
      <c r="I4" s="100"/>
    </row>
    <row r="5" spans="1:9" s="15" customFormat="1" ht="10.5" customHeight="1" x14ac:dyDescent="0.25">
      <c r="B5" s="44"/>
      <c r="C5" s="18"/>
      <c r="D5" s="18"/>
    </row>
    <row r="6" spans="1:9" ht="15.75" x14ac:dyDescent="0.25">
      <c r="B6" s="88" t="s">
        <v>16</v>
      </c>
      <c r="C6" s="88"/>
      <c r="D6" s="88"/>
      <c r="E6" s="88"/>
      <c r="F6" s="88"/>
      <c r="G6" s="88"/>
      <c r="H6" s="88"/>
      <c r="I6" s="88"/>
    </row>
    <row r="7" spans="1:9" x14ac:dyDescent="0.2">
      <c r="B7" s="11"/>
      <c r="C7" s="11"/>
      <c r="D7" s="11"/>
    </row>
    <row r="8" spans="1:9" s="13" customFormat="1" x14ac:dyDescent="0.2">
      <c r="A8" s="14"/>
      <c r="B8" s="12"/>
      <c r="C8" s="12"/>
      <c r="D8" s="15"/>
      <c r="F8" s="19"/>
      <c r="G8" s="12"/>
      <c r="I8" s="19"/>
    </row>
    <row r="9" spans="1:9" ht="13.5" thickBot="1" x14ac:dyDescent="0.25">
      <c r="D9" s="20"/>
    </row>
    <row r="10" spans="1:9" ht="13.7" customHeight="1" thickBot="1" x14ac:dyDescent="0.25">
      <c r="B10" s="87" t="s">
        <v>51</v>
      </c>
      <c r="D10" s="15"/>
      <c r="E10" s="94" t="s">
        <v>34</v>
      </c>
      <c r="F10" s="95"/>
      <c r="G10" s="95"/>
      <c r="H10" s="95"/>
      <c r="I10" s="96"/>
    </row>
    <row r="11" spans="1:9" ht="13.7" customHeight="1" thickBot="1" x14ac:dyDescent="0.25">
      <c r="D11" s="15"/>
      <c r="E11" s="97"/>
      <c r="F11" s="98"/>
      <c r="G11" s="98"/>
      <c r="H11" s="98"/>
      <c r="I11" s="99"/>
    </row>
    <row r="12" spans="1:9" ht="13.7" customHeight="1" thickBot="1" x14ac:dyDescent="0.25">
      <c r="A12" s="12"/>
      <c r="D12" s="15"/>
      <c r="E12" s="40">
        <f>'Cover Page'!C8-5</f>
        <v>2011</v>
      </c>
      <c r="F12" s="40">
        <f>E12+1</f>
        <v>2012</v>
      </c>
      <c r="G12" s="41">
        <f>F12+1</f>
        <v>2013</v>
      </c>
      <c r="H12" s="40">
        <f>G12+1</f>
        <v>2014</v>
      </c>
      <c r="I12" s="84">
        <f>H12+1</f>
        <v>2015</v>
      </c>
    </row>
    <row r="13" spans="1:9" x14ac:dyDescent="0.2">
      <c r="A13" s="12"/>
      <c r="B13" s="21" t="s">
        <v>2</v>
      </c>
      <c r="C13" s="22" t="s">
        <v>9</v>
      </c>
      <c r="D13" s="23"/>
      <c r="E13" s="48"/>
      <c r="F13" s="49"/>
      <c r="G13" s="48"/>
      <c r="H13" s="50"/>
      <c r="I13" s="50"/>
    </row>
    <row r="14" spans="1:9" x14ac:dyDescent="0.2">
      <c r="A14" s="12"/>
      <c r="B14" s="24"/>
      <c r="C14" s="16">
        <v>1.1000000000000001</v>
      </c>
      <c r="D14" s="25" t="s">
        <v>37</v>
      </c>
      <c r="E14" s="65">
        <v>1000000000</v>
      </c>
      <c r="F14" s="66">
        <v>1050000000</v>
      </c>
      <c r="G14" s="65">
        <v>1110000000</v>
      </c>
      <c r="H14" s="67">
        <v>1180000000</v>
      </c>
      <c r="I14" s="67">
        <v>1250000000</v>
      </c>
    </row>
    <row r="15" spans="1:9" x14ac:dyDescent="0.2">
      <c r="A15" s="12"/>
      <c r="B15" s="52"/>
      <c r="C15" s="53"/>
      <c r="D15" s="51"/>
      <c r="E15" s="68"/>
      <c r="F15" s="69"/>
      <c r="G15" s="68"/>
      <c r="H15" s="70"/>
      <c r="I15" s="70"/>
    </row>
    <row r="16" spans="1:9" x14ac:dyDescent="0.2">
      <c r="A16" s="12"/>
      <c r="B16" s="24" t="s">
        <v>3</v>
      </c>
      <c r="C16" s="26" t="s">
        <v>10</v>
      </c>
      <c r="D16" s="27"/>
      <c r="E16" s="71"/>
      <c r="F16" s="72"/>
      <c r="G16" s="71"/>
      <c r="H16" s="73"/>
      <c r="I16" s="73"/>
    </row>
    <row r="17" spans="1:9" x14ac:dyDescent="0.2">
      <c r="A17" s="12"/>
      <c r="B17" s="24"/>
      <c r="C17" s="16">
        <v>2.1</v>
      </c>
      <c r="D17" s="25" t="s">
        <v>17</v>
      </c>
      <c r="E17" s="65">
        <v>600000000</v>
      </c>
      <c r="F17" s="66">
        <v>720000000</v>
      </c>
      <c r="G17" s="65">
        <v>750000000</v>
      </c>
      <c r="H17" s="67">
        <v>775000000</v>
      </c>
      <c r="I17" s="67" t="s">
        <v>54</v>
      </c>
    </row>
    <row r="18" spans="1:9" s="15" customFormat="1" x14ac:dyDescent="0.2">
      <c r="B18" s="29"/>
      <c r="C18" s="16">
        <v>2.2000000000000002</v>
      </c>
      <c r="D18" s="25" t="s">
        <v>11</v>
      </c>
      <c r="E18" s="65">
        <v>100000000</v>
      </c>
      <c r="F18" s="66">
        <v>105000000</v>
      </c>
      <c r="G18" s="65">
        <v>111000000</v>
      </c>
      <c r="H18" s="67">
        <v>118000000</v>
      </c>
      <c r="I18" s="67">
        <v>300000000</v>
      </c>
    </row>
    <row r="19" spans="1:9" x14ac:dyDescent="0.2">
      <c r="A19" s="12"/>
      <c r="B19" s="24"/>
      <c r="C19" s="16">
        <v>2.2999999999999998</v>
      </c>
      <c r="D19" s="25" t="s">
        <v>12</v>
      </c>
      <c r="E19" s="65"/>
      <c r="F19" s="66"/>
      <c r="G19" s="65"/>
      <c r="H19" s="67"/>
      <c r="I19" s="67"/>
    </row>
    <row r="20" spans="1:9" x14ac:dyDescent="0.2">
      <c r="A20" s="12"/>
      <c r="B20" s="24"/>
      <c r="C20" s="16">
        <v>2.4</v>
      </c>
      <c r="D20" s="25" t="s">
        <v>13</v>
      </c>
      <c r="E20" s="65"/>
      <c r="F20" s="66"/>
      <c r="G20" s="65"/>
      <c r="H20" s="67"/>
      <c r="I20" s="67"/>
    </row>
    <row r="21" spans="1:9" s="15" customFormat="1" x14ac:dyDescent="0.2">
      <c r="B21" s="29"/>
      <c r="C21" s="31" t="s">
        <v>18</v>
      </c>
      <c r="D21" s="25" t="s">
        <v>14</v>
      </c>
      <c r="E21" s="65"/>
      <c r="F21" s="66"/>
      <c r="G21" s="65"/>
      <c r="H21" s="67"/>
      <c r="I21" s="67"/>
    </row>
    <row r="22" spans="1:9" s="15" customFormat="1" x14ac:dyDescent="0.2">
      <c r="A22" s="30"/>
      <c r="B22" s="29"/>
      <c r="C22" s="31" t="s">
        <v>19</v>
      </c>
      <c r="D22" s="28" t="s">
        <v>15</v>
      </c>
      <c r="E22" s="74">
        <f>SUM(E17:E21)</f>
        <v>700000000</v>
      </c>
      <c r="F22" s="74">
        <f t="shared" ref="F22:I22" si="0">SUM(F17:F21)</f>
        <v>825000000</v>
      </c>
      <c r="G22" s="74">
        <f t="shared" si="0"/>
        <v>861000000</v>
      </c>
      <c r="H22" s="74">
        <f t="shared" si="0"/>
        <v>893000000</v>
      </c>
      <c r="I22" s="74">
        <f t="shared" si="0"/>
        <v>300000000</v>
      </c>
    </row>
    <row r="23" spans="1:9" ht="13.5" thickBot="1" x14ac:dyDescent="0.25">
      <c r="B23" s="52"/>
      <c r="C23" s="54"/>
      <c r="D23" s="55"/>
      <c r="E23" s="75"/>
      <c r="F23" s="76"/>
      <c r="G23" s="75"/>
      <c r="H23" s="77"/>
      <c r="I23" s="77"/>
    </row>
    <row r="24" spans="1:9" x14ac:dyDescent="0.2">
      <c r="B24" s="21" t="s">
        <v>4</v>
      </c>
      <c r="C24" s="17" t="s">
        <v>20</v>
      </c>
      <c r="D24" s="32"/>
      <c r="E24" s="71"/>
      <c r="F24" s="72"/>
      <c r="G24" s="71"/>
      <c r="H24" s="73"/>
      <c r="I24" s="78"/>
    </row>
    <row r="25" spans="1:9" s="15" customFormat="1" x14ac:dyDescent="0.2">
      <c r="B25" s="29"/>
      <c r="C25" s="33">
        <v>3.1</v>
      </c>
      <c r="D25" s="25" t="s">
        <v>29</v>
      </c>
      <c r="E25" s="71"/>
      <c r="F25" s="72"/>
      <c r="G25" s="71"/>
      <c r="H25" s="73"/>
      <c r="I25" s="78"/>
    </row>
    <row r="26" spans="1:9" s="15" customFormat="1" ht="14.1" customHeight="1" x14ac:dyDescent="0.2">
      <c r="B26" s="29"/>
      <c r="C26" s="33"/>
      <c r="D26" s="86" t="s">
        <v>45</v>
      </c>
      <c r="E26" s="65">
        <v>3000000</v>
      </c>
      <c r="F26" s="66">
        <v>3100000</v>
      </c>
      <c r="G26" s="65">
        <v>3200000</v>
      </c>
      <c r="H26" s="67">
        <v>3300000</v>
      </c>
      <c r="I26" s="67">
        <v>3400000</v>
      </c>
    </row>
    <row r="27" spans="1:9" s="15" customFormat="1" ht="14.1" customHeight="1" x14ac:dyDescent="0.2">
      <c r="B27" s="29"/>
      <c r="C27" s="33"/>
      <c r="D27" s="86" t="s">
        <v>46</v>
      </c>
      <c r="E27" s="65"/>
      <c r="F27" s="66"/>
      <c r="G27" s="65"/>
      <c r="H27" s="67">
        <v>4000000</v>
      </c>
      <c r="I27" s="67">
        <v>3000000</v>
      </c>
    </row>
    <row r="28" spans="1:9" s="15" customFormat="1" ht="14.1" customHeight="1" x14ac:dyDescent="0.2">
      <c r="B28" s="29"/>
      <c r="C28" s="33"/>
      <c r="D28" s="86" t="s">
        <v>47</v>
      </c>
      <c r="E28" s="65"/>
      <c r="F28" s="66">
        <v>800000</v>
      </c>
      <c r="G28" s="65">
        <v>800000</v>
      </c>
      <c r="H28" s="67">
        <v>800000</v>
      </c>
      <c r="I28" s="67">
        <v>800000</v>
      </c>
    </row>
    <row r="29" spans="1:9" s="15" customFormat="1" ht="14.1" customHeight="1" x14ac:dyDescent="0.2">
      <c r="B29" s="29"/>
      <c r="C29" s="33"/>
      <c r="D29" s="86" t="s">
        <v>48</v>
      </c>
      <c r="E29" s="65"/>
      <c r="F29" s="66"/>
      <c r="G29" s="65"/>
      <c r="H29" s="67"/>
      <c r="I29" s="67"/>
    </row>
    <row r="30" spans="1:9" s="15" customFormat="1" ht="14.1" customHeight="1" x14ac:dyDescent="0.2">
      <c r="B30" s="29"/>
      <c r="C30" s="33"/>
      <c r="D30" s="86" t="s">
        <v>49</v>
      </c>
      <c r="E30" s="65"/>
      <c r="F30" s="66"/>
      <c r="G30" s="65"/>
      <c r="H30" s="67"/>
      <c r="I30" s="67"/>
    </row>
    <row r="31" spans="1:9" x14ac:dyDescent="0.2">
      <c r="B31" s="24"/>
      <c r="C31" s="33">
        <v>3.2</v>
      </c>
      <c r="D31" s="28" t="s">
        <v>30</v>
      </c>
      <c r="E31" s="65">
        <v>23500000</v>
      </c>
      <c r="F31" s="66">
        <v>24675000</v>
      </c>
      <c r="G31" s="65">
        <v>26085000</v>
      </c>
      <c r="H31" s="67">
        <v>27730000</v>
      </c>
      <c r="I31" s="79">
        <v>29375000</v>
      </c>
    </row>
    <row r="32" spans="1:9" x14ac:dyDescent="0.2">
      <c r="B32" s="24"/>
      <c r="C32" s="33">
        <v>3.3</v>
      </c>
      <c r="D32" s="28" t="s">
        <v>38</v>
      </c>
      <c r="E32" s="65"/>
      <c r="F32" s="66"/>
      <c r="G32" s="65"/>
      <c r="H32" s="67"/>
      <c r="I32" s="79"/>
    </row>
    <row r="33" spans="2:9" x14ac:dyDescent="0.2">
      <c r="B33" s="24"/>
      <c r="C33" s="33">
        <v>3.4</v>
      </c>
      <c r="D33" s="25" t="s">
        <v>21</v>
      </c>
      <c r="E33" s="65"/>
      <c r="F33" s="66"/>
      <c r="G33" s="65"/>
      <c r="H33" s="67"/>
      <c r="I33" s="67"/>
    </row>
    <row r="34" spans="2:9" x14ac:dyDescent="0.2">
      <c r="B34" s="24"/>
      <c r="C34" s="33">
        <v>3.5</v>
      </c>
      <c r="D34" s="25" t="s">
        <v>31</v>
      </c>
      <c r="E34" s="65"/>
      <c r="F34" s="66"/>
      <c r="G34" s="65"/>
      <c r="H34" s="67"/>
      <c r="I34" s="67"/>
    </row>
    <row r="35" spans="2:9" x14ac:dyDescent="0.2">
      <c r="B35" s="24"/>
      <c r="C35" s="33">
        <v>3.6</v>
      </c>
      <c r="D35" s="25" t="s">
        <v>32</v>
      </c>
      <c r="E35" s="74">
        <f>SUM(E26:E34)</f>
        <v>26500000</v>
      </c>
      <c r="F35" s="74">
        <f t="shared" ref="F35:I35" si="1">SUM(F26:F34)</f>
        <v>28575000</v>
      </c>
      <c r="G35" s="74">
        <f t="shared" si="1"/>
        <v>30085000</v>
      </c>
      <c r="H35" s="74">
        <f t="shared" si="1"/>
        <v>35830000</v>
      </c>
      <c r="I35" s="74">
        <f t="shared" si="1"/>
        <v>36575000</v>
      </c>
    </row>
    <row r="36" spans="2:9" s="15" customFormat="1" x14ac:dyDescent="0.2">
      <c r="B36" s="56"/>
      <c r="C36" s="57"/>
      <c r="D36" s="58"/>
      <c r="E36" s="68"/>
      <c r="F36" s="69"/>
      <c r="G36" s="68"/>
      <c r="H36" s="70"/>
      <c r="I36" s="80"/>
    </row>
    <row r="37" spans="2:9" x14ac:dyDescent="0.2">
      <c r="B37" s="34" t="s">
        <v>6</v>
      </c>
      <c r="C37" s="22" t="s">
        <v>22</v>
      </c>
      <c r="D37" s="35"/>
      <c r="E37" s="71"/>
      <c r="F37" s="72"/>
      <c r="G37" s="71"/>
      <c r="H37" s="73"/>
      <c r="I37" s="78"/>
    </row>
    <row r="38" spans="2:9" x14ac:dyDescent="0.2">
      <c r="B38" s="36"/>
      <c r="C38" s="33">
        <v>4.0999999999999996</v>
      </c>
      <c r="D38" s="25" t="s">
        <v>0</v>
      </c>
      <c r="E38" s="65">
        <v>100000000</v>
      </c>
      <c r="F38" s="66">
        <v>100000000</v>
      </c>
      <c r="G38" s="65">
        <v>100000000</v>
      </c>
      <c r="H38" s="67">
        <v>100000000</v>
      </c>
      <c r="I38" s="67">
        <v>100000000</v>
      </c>
    </row>
    <row r="39" spans="2:9" x14ac:dyDescent="0.2">
      <c r="B39" s="36"/>
      <c r="C39" s="33">
        <v>4.2</v>
      </c>
      <c r="D39" s="25" t="s">
        <v>23</v>
      </c>
      <c r="E39" s="65">
        <v>90000000</v>
      </c>
      <c r="F39" s="66">
        <v>30000000</v>
      </c>
      <c r="G39" s="65">
        <v>20000000</v>
      </c>
      <c r="H39" s="67">
        <v>5000000</v>
      </c>
      <c r="I39" s="67">
        <v>5000000</v>
      </c>
    </row>
    <row r="40" spans="2:9" x14ac:dyDescent="0.2">
      <c r="B40" s="36"/>
      <c r="C40" s="33">
        <v>4.3</v>
      </c>
      <c r="D40" s="25" t="s">
        <v>24</v>
      </c>
      <c r="E40" s="65"/>
      <c r="F40" s="66"/>
      <c r="G40" s="65"/>
      <c r="H40" s="67"/>
      <c r="I40" s="67"/>
    </row>
    <row r="41" spans="2:9" x14ac:dyDescent="0.2">
      <c r="B41" s="36"/>
      <c r="C41" s="33">
        <v>4.4000000000000004</v>
      </c>
      <c r="D41" s="25" t="s">
        <v>25</v>
      </c>
      <c r="E41" s="74">
        <f>SUM(E38:E40)</f>
        <v>190000000</v>
      </c>
      <c r="F41" s="74">
        <f>SUM(F38:F40)</f>
        <v>130000000</v>
      </c>
      <c r="G41" s="74">
        <f>SUM(G38:G40)</f>
        <v>120000000</v>
      </c>
      <c r="H41" s="74">
        <f>SUM(H38:H40)</f>
        <v>105000000</v>
      </c>
      <c r="I41" s="74">
        <f>SUM(I38:I40)</f>
        <v>105000000</v>
      </c>
    </row>
    <row r="42" spans="2:9" s="15" customFormat="1" x14ac:dyDescent="0.2">
      <c r="B42" s="59"/>
      <c r="C42" s="60"/>
      <c r="D42" s="61"/>
      <c r="E42" s="71"/>
      <c r="F42" s="72"/>
      <c r="G42" s="71"/>
      <c r="H42" s="73"/>
      <c r="I42" s="78"/>
    </row>
    <row r="43" spans="2:9" x14ac:dyDescent="0.2">
      <c r="B43" s="62" t="s">
        <v>8</v>
      </c>
      <c r="C43" s="63" t="s">
        <v>26</v>
      </c>
      <c r="D43" s="64"/>
      <c r="E43" s="71"/>
      <c r="F43" s="72"/>
      <c r="G43" s="71"/>
      <c r="H43" s="73"/>
      <c r="I43" s="78"/>
    </row>
    <row r="44" spans="2:9" s="15" customFormat="1" x14ac:dyDescent="0.2">
      <c r="B44" s="29"/>
      <c r="C44" s="33">
        <v>5.0999999999999996</v>
      </c>
      <c r="D44" s="25" t="s">
        <v>27</v>
      </c>
      <c r="E44" s="65">
        <v>100000</v>
      </c>
      <c r="F44" s="65">
        <v>100000</v>
      </c>
      <c r="G44" s="65">
        <v>100000</v>
      </c>
      <c r="H44" s="65">
        <v>100000</v>
      </c>
      <c r="I44" s="65">
        <v>100000</v>
      </c>
    </row>
    <row r="45" spans="2:9" s="15" customFormat="1" x14ac:dyDescent="0.2">
      <c r="B45" s="37"/>
      <c r="C45" s="38">
        <v>5.2</v>
      </c>
      <c r="D45" s="39" t="s">
        <v>28</v>
      </c>
      <c r="E45" s="81">
        <v>1200000</v>
      </c>
      <c r="F45" s="81">
        <v>1200000</v>
      </c>
      <c r="G45" s="81">
        <v>1200000</v>
      </c>
      <c r="H45" s="81">
        <v>1200000</v>
      </c>
      <c r="I45" s="81">
        <v>1200000</v>
      </c>
    </row>
  </sheetData>
  <sheetProtection password="DFC0" sheet="1" objects="1" scenarios="1"/>
  <protectedRanges>
    <protectedRange password="DFC0" sqref="E44:I45" name="Range5"/>
    <protectedRange password="DFC0" sqref="E26:I34" name="Range3"/>
    <protectedRange password="DFC0" sqref="E14:I14" name="Range1"/>
    <protectedRange password="DFC0" sqref="E17:I21" name="Range2"/>
    <protectedRange password="DFC0" sqref="E38:I40" name="Range4"/>
  </protectedRanges>
  <mergeCells count="8">
    <mergeCell ref="E11:G11"/>
    <mergeCell ref="H11:I11"/>
    <mergeCell ref="B1:I1"/>
    <mergeCell ref="B2:I2"/>
    <mergeCell ref="B4:I4"/>
    <mergeCell ref="B6:I6"/>
    <mergeCell ref="E10:I10"/>
    <mergeCell ref="B3:I3"/>
  </mergeCells>
  <conditionalFormatting sqref="E35:I35 E41:I41">
    <cfRule type="cellIs" dxfId="7" priority="2" stopIfTrue="1" operator="lessThan">
      <formula>0</formula>
    </cfRule>
  </conditionalFormatting>
  <conditionalFormatting sqref="G35">
    <cfRule type="cellIs" dxfId="6" priority="1" stopIfTrue="1" operator="lessThan">
      <formula>0</formula>
    </cfRule>
  </conditionalFormatting>
  <pageMargins left="0.25" right="0.25" top="0.75" bottom="0.75" header="0.3" footer="0.3"/>
  <pageSetup scale="75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3"/>
  <sheetViews>
    <sheetView showGridLines="0" topLeftCell="B1" zoomScaleNormal="100" workbookViewId="0">
      <selection activeCell="G16" sqref="G16"/>
    </sheetView>
  </sheetViews>
  <sheetFormatPr defaultColWidth="9.28515625" defaultRowHeight="12.75" x14ac:dyDescent="0.2"/>
  <cols>
    <col min="1" max="1" width="1.7109375" style="15" customWidth="1"/>
    <col min="2" max="2" width="3.5703125" style="12" customWidth="1"/>
    <col min="3" max="3" width="5.42578125" style="12" customWidth="1"/>
    <col min="4" max="4" width="44.28515625" style="12" customWidth="1"/>
    <col min="5" max="9" width="21.140625" style="12" customWidth="1"/>
    <col min="10" max="16384" width="9.28515625" style="12"/>
  </cols>
  <sheetData>
    <row r="1" spans="1:9" ht="15.75" x14ac:dyDescent="0.25">
      <c r="B1" s="88" t="str">
        <f>'Cover Page'!B1:C1</f>
        <v>California Department of Managed Health Care/Department of Insurance</v>
      </c>
      <c r="C1" s="88"/>
      <c r="D1" s="88"/>
      <c r="E1" s="88"/>
      <c r="F1" s="88"/>
      <c r="G1" s="88"/>
      <c r="H1" s="88"/>
      <c r="I1" s="88"/>
    </row>
    <row r="2" spans="1:9" s="15" customFormat="1" ht="15.75" x14ac:dyDescent="0.25">
      <c r="B2" s="100" t="str">
        <f>'Cover Page'!B2:C2</f>
        <v>CA Large Group Historical Data Spreadsheet</v>
      </c>
      <c r="C2" s="100"/>
      <c r="D2" s="100"/>
      <c r="E2" s="100"/>
      <c r="F2" s="100"/>
      <c r="G2" s="100"/>
      <c r="H2" s="100"/>
      <c r="I2" s="100"/>
    </row>
    <row r="3" spans="1:9" s="15" customFormat="1" ht="15.75" x14ac:dyDescent="0.25">
      <c r="B3" s="93">
        <f>'Cover Page'!B3:C3</f>
        <v>42613</v>
      </c>
      <c r="C3" s="93"/>
      <c r="D3" s="93"/>
      <c r="E3" s="93"/>
      <c r="F3" s="93"/>
      <c r="G3" s="93"/>
      <c r="H3" s="93"/>
      <c r="I3" s="93"/>
    </row>
    <row r="4" spans="1:9" s="15" customFormat="1" ht="15.75" x14ac:dyDescent="0.25">
      <c r="B4" s="100" t="str">
        <f>'Cover Page'!B4:C4</f>
        <v>For Policies subject to CIC 10181.45 or CHSC 1374.21</v>
      </c>
      <c r="C4" s="100"/>
      <c r="D4" s="100"/>
      <c r="E4" s="100"/>
      <c r="F4" s="100"/>
      <c r="G4" s="100"/>
      <c r="H4" s="100"/>
      <c r="I4" s="100"/>
    </row>
    <row r="5" spans="1:9" s="15" customFormat="1" ht="10.5" customHeight="1" x14ac:dyDescent="0.25">
      <c r="B5" s="44"/>
      <c r="C5" s="18"/>
      <c r="D5" s="18"/>
    </row>
    <row r="6" spans="1:9" ht="15.75" x14ac:dyDescent="0.25">
      <c r="B6" s="88" t="s">
        <v>16</v>
      </c>
      <c r="C6" s="88"/>
      <c r="D6" s="88"/>
      <c r="E6" s="88"/>
      <c r="F6" s="88"/>
      <c r="G6" s="88"/>
      <c r="H6" s="88"/>
      <c r="I6" s="88"/>
    </row>
    <row r="7" spans="1:9" x14ac:dyDescent="0.2">
      <c r="B7" s="11"/>
      <c r="C7" s="11"/>
      <c r="D7" s="11"/>
    </row>
    <row r="8" spans="1:9" s="13" customFormat="1" x14ac:dyDescent="0.2">
      <c r="A8" s="14"/>
      <c r="B8" s="12"/>
      <c r="C8" s="12"/>
      <c r="D8" s="15"/>
      <c r="F8" s="19"/>
      <c r="G8" s="12"/>
      <c r="I8" s="19"/>
    </row>
    <row r="9" spans="1:9" ht="13.5" thickBot="1" x14ac:dyDescent="0.25">
      <c r="D9" s="20"/>
    </row>
    <row r="10" spans="1:9" ht="13.7" customHeight="1" thickBot="1" x14ac:dyDescent="0.25">
      <c r="B10" s="87" t="s">
        <v>50</v>
      </c>
      <c r="D10" s="15"/>
      <c r="E10" s="94" t="s">
        <v>34</v>
      </c>
      <c r="F10" s="95"/>
      <c r="G10" s="95"/>
      <c r="H10" s="95"/>
      <c r="I10" s="96"/>
    </row>
    <row r="11" spans="1:9" ht="13.7" customHeight="1" thickBot="1" x14ac:dyDescent="0.25">
      <c r="D11" s="15"/>
      <c r="E11" s="97"/>
      <c r="F11" s="98"/>
      <c r="G11" s="98"/>
      <c r="H11" s="98"/>
      <c r="I11" s="99"/>
    </row>
    <row r="12" spans="1:9" ht="13.7" customHeight="1" thickBot="1" x14ac:dyDescent="0.25">
      <c r="A12" s="12"/>
      <c r="D12" s="15"/>
      <c r="E12" s="40">
        <f>'Cover Page'!C8-5</f>
        <v>2011</v>
      </c>
      <c r="F12" s="40">
        <f>E12+1</f>
        <v>2012</v>
      </c>
      <c r="G12" s="41">
        <f>F12+1</f>
        <v>2013</v>
      </c>
      <c r="H12" s="40">
        <f>G12+1</f>
        <v>2014</v>
      </c>
      <c r="I12" s="84">
        <f>H12+1</f>
        <v>2015</v>
      </c>
    </row>
    <row r="13" spans="1:9" x14ac:dyDescent="0.2">
      <c r="A13" s="12"/>
      <c r="B13" s="21" t="s">
        <v>2</v>
      </c>
      <c r="C13" s="22" t="s">
        <v>39</v>
      </c>
      <c r="D13" s="82"/>
      <c r="E13" s="71"/>
      <c r="F13" s="72"/>
      <c r="G13" s="71"/>
      <c r="H13" s="73"/>
      <c r="I13" s="73"/>
    </row>
    <row r="14" spans="1:9" x14ac:dyDescent="0.2">
      <c r="A14" s="12"/>
      <c r="B14" s="24"/>
      <c r="C14" s="16">
        <v>1.1000000000000001</v>
      </c>
      <c r="D14" s="25" t="s">
        <v>40</v>
      </c>
      <c r="E14" s="74">
        <f>'Historical Data - HMO'!E14</f>
        <v>1000000000</v>
      </c>
      <c r="F14" s="74">
        <f>'Historical Data - HMO'!F14</f>
        <v>1050000000</v>
      </c>
      <c r="G14" s="74">
        <f>'Historical Data - HMO'!G14</f>
        <v>1110000000</v>
      </c>
      <c r="H14" s="74">
        <f>'Historical Data - HMO'!H14</f>
        <v>1180000000</v>
      </c>
      <c r="I14" s="74">
        <f>'Historical Data - HMO'!I14</f>
        <v>1250000000</v>
      </c>
    </row>
    <row r="15" spans="1:9" s="15" customFormat="1" x14ac:dyDescent="0.2">
      <c r="B15" s="29"/>
      <c r="C15" s="16">
        <v>1.2</v>
      </c>
      <c r="D15" s="25" t="s">
        <v>41</v>
      </c>
      <c r="E15" s="74">
        <f>'Historical Data - HMO'!E22</f>
        <v>700000000</v>
      </c>
      <c r="F15" s="74">
        <f>'Historical Data - HMO'!F22</f>
        <v>825000000</v>
      </c>
      <c r="G15" s="74">
        <f>'Historical Data - HMO'!G22</f>
        <v>861000000</v>
      </c>
      <c r="H15" s="74">
        <f>'Historical Data - HMO'!H22</f>
        <v>893000000</v>
      </c>
      <c r="I15" s="74">
        <f>'Historical Data - HMO'!I22</f>
        <v>1400000000</v>
      </c>
    </row>
    <row r="16" spans="1:9" x14ac:dyDescent="0.2">
      <c r="A16" s="12"/>
      <c r="B16" s="24"/>
      <c r="C16" s="16">
        <v>1.3</v>
      </c>
      <c r="D16" s="25" t="s">
        <v>0</v>
      </c>
      <c r="E16" s="74">
        <f>'Historical Data - HMO'!E41</f>
        <v>190000000</v>
      </c>
      <c r="F16" s="74">
        <f>'Historical Data - HMO'!F41</f>
        <v>130000000</v>
      </c>
      <c r="G16" s="74">
        <f>'Historical Data - HMO'!G41</f>
        <v>120000000</v>
      </c>
      <c r="H16" s="74">
        <f>'Historical Data - HMO'!H41</f>
        <v>105000000</v>
      </c>
      <c r="I16" s="74">
        <f>'Historical Data - HMO'!I41</f>
        <v>105000000</v>
      </c>
    </row>
    <row r="17" spans="1:9" x14ac:dyDescent="0.2">
      <c r="A17" s="12"/>
      <c r="B17" s="24"/>
      <c r="C17" s="16">
        <v>1.4</v>
      </c>
      <c r="D17" s="25" t="s">
        <v>42</v>
      </c>
      <c r="E17" s="74">
        <f>'Historical Data - HMO'!E35</f>
        <v>26500000</v>
      </c>
      <c r="F17" s="74">
        <f>'Historical Data - HMO'!F35</f>
        <v>28575000</v>
      </c>
      <c r="G17" s="74">
        <f>'Historical Data - HMO'!G35</f>
        <v>30085000</v>
      </c>
      <c r="H17" s="74">
        <f>'Historical Data - HMO'!H35</f>
        <v>35830000</v>
      </c>
      <c r="I17" s="74">
        <f>'Historical Data - HMO'!I35</f>
        <v>36575000</v>
      </c>
    </row>
    <row r="18" spans="1:9" ht="13.5" thickBot="1" x14ac:dyDescent="0.25">
      <c r="B18" s="52"/>
      <c r="C18" s="54"/>
      <c r="D18" s="55"/>
      <c r="E18" s="75"/>
      <c r="F18" s="76"/>
      <c r="G18" s="75"/>
      <c r="H18" s="77"/>
      <c r="I18" s="77"/>
    </row>
    <row r="19" spans="1:9" x14ac:dyDescent="0.2">
      <c r="B19" s="21" t="s">
        <v>3</v>
      </c>
      <c r="C19" s="17" t="s">
        <v>43</v>
      </c>
      <c r="D19" s="32"/>
      <c r="E19" s="71"/>
      <c r="F19" s="72"/>
      <c r="G19" s="71"/>
      <c r="H19" s="73"/>
      <c r="I19" s="78"/>
    </row>
    <row r="20" spans="1:9" s="15" customFormat="1" x14ac:dyDescent="0.2">
      <c r="B20" s="29"/>
      <c r="C20" s="33">
        <v>2.1</v>
      </c>
      <c r="D20" s="25" t="s">
        <v>40</v>
      </c>
      <c r="E20" s="74">
        <f>IF('Historical Data - HMO'!E$45=0,"",'Historical Data - summary'!E14/'Historical Data - HMO'!E$45)</f>
        <v>833.33333333333337</v>
      </c>
      <c r="F20" s="74">
        <f>IF('Historical Data - HMO'!F$45=0,"",'Historical Data - summary'!F14/'Historical Data - HMO'!F$45)</f>
        <v>875</v>
      </c>
      <c r="G20" s="74">
        <f>IF('Historical Data - HMO'!G$45=0,"",'Historical Data - summary'!G14/'Historical Data - HMO'!G$45)</f>
        <v>925</v>
      </c>
      <c r="H20" s="74">
        <f>IF('Historical Data - HMO'!H$45=0,"",'Historical Data - summary'!H14/'Historical Data - HMO'!H$45)</f>
        <v>983.33333333333337</v>
      </c>
      <c r="I20" s="74">
        <f>IF('Historical Data - HMO'!I$45=0,"",'Historical Data - summary'!I14/'Historical Data - HMO'!I$45)</f>
        <v>1041.6666666666667</v>
      </c>
    </row>
    <row r="21" spans="1:9" s="15" customFormat="1" x14ac:dyDescent="0.2">
      <c r="B21" s="29"/>
      <c r="C21" s="33">
        <v>2.2000000000000002</v>
      </c>
      <c r="D21" s="25" t="s">
        <v>41</v>
      </c>
      <c r="E21" s="74">
        <f>IF('Historical Data - HMO'!E$45=0,"",'Historical Data - summary'!E15/'Historical Data - HMO'!E$45)</f>
        <v>583.33333333333337</v>
      </c>
      <c r="F21" s="74">
        <f>IF('Historical Data - HMO'!F$45=0,"",'Historical Data - summary'!F15/'Historical Data - HMO'!F$45)</f>
        <v>687.5</v>
      </c>
      <c r="G21" s="74">
        <f>IF('Historical Data - HMO'!G$45=0,"",'Historical Data - summary'!G15/'Historical Data - HMO'!G$45)</f>
        <v>717.5</v>
      </c>
      <c r="H21" s="74">
        <f>IF('Historical Data - HMO'!H$45=0,"",'Historical Data - summary'!H15/'Historical Data - HMO'!H$45)</f>
        <v>744.16666666666663</v>
      </c>
      <c r="I21" s="74">
        <f>IF('Historical Data - HMO'!I$45=0,"",'Historical Data - summary'!I15/'Historical Data - HMO'!I$45)</f>
        <v>1166.6666666666667</v>
      </c>
    </row>
    <row r="22" spans="1:9" s="15" customFormat="1" x14ac:dyDescent="0.2">
      <c r="B22" s="29"/>
      <c r="C22" s="33">
        <v>2.2999999999999998</v>
      </c>
      <c r="D22" s="25" t="s">
        <v>0</v>
      </c>
      <c r="E22" s="74">
        <f>IF('Historical Data - HMO'!E$45=0,"",'Historical Data - summary'!E16/'Historical Data - HMO'!E$45)</f>
        <v>158.33333333333334</v>
      </c>
      <c r="F22" s="74">
        <f>IF('Historical Data - HMO'!F$45=0,"",'Historical Data - summary'!F16/'Historical Data - HMO'!F$45)</f>
        <v>108.33333333333333</v>
      </c>
      <c r="G22" s="74">
        <f>IF('Historical Data - HMO'!G$45=0,"",'Historical Data - summary'!G16/'Historical Data - HMO'!G$45)</f>
        <v>100</v>
      </c>
      <c r="H22" s="74">
        <f>IF('Historical Data - HMO'!H$45=0,"",'Historical Data - summary'!H16/'Historical Data - HMO'!H$45)</f>
        <v>87.5</v>
      </c>
      <c r="I22" s="74">
        <f>IF('Historical Data - HMO'!I$45=0,"",'Historical Data - summary'!I16/'Historical Data - HMO'!I$45)</f>
        <v>87.5</v>
      </c>
    </row>
    <row r="23" spans="1:9" s="15" customFormat="1" x14ac:dyDescent="0.2">
      <c r="B23" s="29"/>
      <c r="C23" s="33">
        <v>2.4</v>
      </c>
      <c r="D23" s="25" t="s">
        <v>42</v>
      </c>
      <c r="E23" s="74">
        <f>IF('Historical Data - HMO'!E$45=0,"",'Historical Data - summary'!E17/'Historical Data - HMO'!E$45)</f>
        <v>22.083333333333332</v>
      </c>
      <c r="F23" s="74">
        <f>IF('Historical Data - HMO'!F$45=0,"",'Historical Data - summary'!F17/'Historical Data - HMO'!F$45)</f>
        <v>23.8125</v>
      </c>
      <c r="G23" s="74">
        <f>IF('Historical Data - HMO'!G$45=0,"",'Historical Data - summary'!G17/'Historical Data - HMO'!G$45)</f>
        <v>25.070833333333333</v>
      </c>
      <c r="H23" s="74">
        <f>IF('Historical Data - HMO'!H$45=0,"",'Historical Data - summary'!H17/'Historical Data - HMO'!H$45)</f>
        <v>29.858333333333334</v>
      </c>
      <c r="I23" s="74">
        <f>IF('Historical Data - HMO'!I$45=0,"",'Historical Data - summary'!I17/'Historical Data - HMO'!I$45)</f>
        <v>30.479166666666668</v>
      </c>
    </row>
    <row r="24" spans="1:9" s="15" customFormat="1" x14ac:dyDescent="0.2">
      <c r="B24" s="56"/>
      <c r="C24" s="57"/>
      <c r="D24" s="58"/>
      <c r="E24" s="68"/>
      <c r="F24" s="69"/>
      <c r="G24" s="68"/>
      <c r="H24" s="70"/>
      <c r="I24" s="80"/>
    </row>
    <row r="25" spans="1:9" x14ac:dyDescent="0.2">
      <c r="B25" s="34" t="s">
        <v>4</v>
      </c>
      <c r="C25" s="22" t="s">
        <v>52</v>
      </c>
      <c r="D25" s="35"/>
      <c r="E25" s="71"/>
      <c r="F25" s="72"/>
      <c r="G25" s="71"/>
      <c r="H25" s="73"/>
      <c r="I25" s="78"/>
    </row>
    <row r="26" spans="1:9" x14ac:dyDescent="0.2">
      <c r="B26" s="36"/>
      <c r="C26" s="33">
        <v>3.1</v>
      </c>
      <c r="D26" s="25" t="s">
        <v>40</v>
      </c>
      <c r="E26" s="74" t="s">
        <v>44</v>
      </c>
      <c r="F26" s="85">
        <f>IF(E20="","",F20/E20-1)</f>
        <v>5.0000000000000044E-2</v>
      </c>
      <c r="G26" s="85">
        <f>IF(F20="","",G20/F20-1)</f>
        <v>5.7142857142857162E-2</v>
      </c>
      <c r="H26" s="85">
        <f>IF(G20="","",H20/G20-1)</f>
        <v>6.3063063063063085E-2</v>
      </c>
      <c r="I26" s="85">
        <f>IF(H20="","",I20/H20-1)</f>
        <v>5.9322033898305149E-2</v>
      </c>
    </row>
    <row r="27" spans="1:9" x14ac:dyDescent="0.2">
      <c r="B27" s="36"/>
      <c r="C27" s="33">
        <v>3.2</v>
      </c>
      <c r="D27" s="25" t="s">
        <v>41</v>
      </c>
      <c r="E27" s="74" t="s">
        <v>44</v>
      </c>
      <c r="F27" s="85">
        <f t="shared" ref="F27:G29" si="0">IF(E21="","",F21/E21-1)</f>
        <v>0.1785714285714286</v>
      </c>
      <c r="G27" s="85">
        <f t="shared" si="0"/>
        <v>4.3636363636363695E-2</v>
      </c>
      <c r="H27" s="85">
        <f t="shared" ref="H27:I27" si="1">IF(G21="","",H21/G21-1)</f>
        <v>3.7166085946573668E-2</v>
      </c>
      <c r="I27" s="85">
        <f t="shared" si="1"/>
        <v>0.56774916013437871</v>
      </c>
    </row>
    <row r="28" spans="1:9" x14ac:dyDescent="0.2">
      <c r="B28" s="36"/>
      <c r="C28" s="33">
        <v>3.3</v>
      </c>
      <c r="D28" s="25" t="s">
        <v>0</v>
      </c>
      <c r="E28" s="74" t="s">
        <v>44</v>
      </c>
      <c r="F28" s="85">
        <f t="shared" si="0"/>
        <v>-0.31578947368421062</v>
      </c>
      <c r="G28" s="85">
        <f t="shared" si="0"/>
        <v>-7.6923076923076872E-2</v>
      </c>
      <c r="H28" s="85">
        <f t="shared" ref="H28:I28" si="2">IF(G22="","",H22/G22-1)</f>
        <v>-0.125</v>
      </c>
      <c r="I28" s="85">
        <f t="shared" si="2"/>
        <v>0</v>
      </c>
    </row>
    <row r="29" spans="1:9" x14ac:dyDescent="0.2">
      <c r="B29" s="36"/>
      <c r="C29" s="33">
        <v>3.4</v>
      </c>
      <c r="D29" s="25" t="s">
        <v>42</v>
      </c>
      <c r="E29" s="74" t="s">
        <v>44</v>
      </c>
      <c r="F29" s="85">
        <f t="shared" si="0"/>
        <v>7.8301886792452979E-2</v>
      </c>
      <c r="G29" s="85">
        <f t="shared" si="0"/>
        <v>5.2843394575678104E-2</v>
      </c>
      <c r="H29" s="85">
        <f t="shared" ref="H29:I29" si="3">IF(G23="","",H23/G23-1)</f>
        <v>0.19095894964267912</v>
      </c>
      <c r="I29" s="85">
        <f t="shared" si="3"/>
        <v>2.0792631872732281E-2</v>
      </c>
    </row>
    <row r="30" spans="1:9" s="15" customFormat="1" x14ac:dyDescent="0.2">
      <c r="B30" s="83"/>
      <c r="C30" s="54"/>
      <c r="D30" s="51"/>
      <c r="E30" s="68"/>
      <c r="F30" s="69"/>
      <c r="G30" s="68"/>
      <c r="H30" s="70"/>
      <c r="I30" s="80"/>
    </row>
    <row r="32" spans="1:9" ht="13.5" thickBot="1" x14ac:dyDescent="0.25"/>
    <row r="33" spans="2:9" ht="13.5" thickBot="1" x14ac:dyDescent="0.25">
      <c r="B33" s="87" t="s">
        <v>51</v>
      </c>
      <c r="D33" s="15"/>
      <c r="E33" s="94" t="s">
        <v>34</v>
      </c>
      <c r="F33" s="95"/>
      <c r="G33" s="95"/>
      <c r="H33" s="95"/>
      <c r="I33" s="96"/>
    </row>
    <row r="34" spans="2:9" ht="13.5" thickBot="1" x14ac:dyDescent="0.25">
      <c r="D34" s="15"/>
      <c r="E34" s="97"/>
      <c r="F34" s="98"/>
      <c r="G34" s="98"/>
      <c r="H34" s="98"/>
      <c r="I34" s="99"/>
    </row>
    <row r="35" spans="2:9" ht="13.5" thickBot="1" x14ac:dyDescent="0.25">
      <c r="D35" s="15"/>
      <c r="E35" s="40">
        <f>E12</f>
        <v>2011</v>
      </c>
      <c r="F35" s="40">
        <f>E35+1</f>
        <v>2012</v>
      </c>
      <c r="G35" s="41">
        <f>F35+1</f>
        <v>2013</v>
      </c>
      <c r="H35" s="40">
        <f>G35+1</f>
        <v>2014</v>
      </c>
      <c r="I35" s="84">
        <f>H35+1</f>
        <v>2015</v>
      </c>
    </row>
    <row r="36" spans="2:9" x14ac:dyDescent="0.2">
      <c r="B36" s="21" t="s">
        <v>2</v>
      </c>
      <c r="C36" s="22" t="s">
        <v>39</v>
      </c>
      <c r="D36" s="82"/>
      <c r="E36" s="71"/>
      <c r="F36" s="72"/>
      <c r="G36" s="71"/>
      <c r="H36" s="73"/>
      <c r="I36" s="73"/>
    </row>
    <row r="37" spans="2:9" x14ac:dyDescent="0.2">
      <c r="B37" s="24"/>
      <c r="C37" s="16">
        <v>1.1000000000000001</v>
      </c>
      <c r="D37" s="25" t="s">
        <v>40</v>
      </c>
      <c r="E37" s="74">
        <f>'Historical Data - PPO'!E14</f>
        <v>1000000000</v>
      </c>
      <c r="F37" s="74">
        <f>'Historical Data - PPO'!F14</f>
        <v>1050000000</v>
      </c>
      <c r="G37" s="74">
        <f>'Historical Data - PPO'!G14</f>
        <v>1110000000</v>
      </c>
      <c r="H37" s="74">
        <f>'Historical Data - PPO'!H14</f>
        <v>1180000000</v>
      </c>
      <c r="I37" s="74">
        <f>'Historical Data - PPO'!I14</f>
        <v>1250000000</v>
      </c>
    </row>
    <row r="38" spans="2:9" x14ac:dyDescent="0.2">
      <c r="B38" s="29"/>
      <c r="C38" s="16">
        <v>1.2</v>
      </c>
      <c r="D38" s="25" t="s">
        <v>41</v>
      </c>
      <c r="E38" s="74">
        <f>'Historical Data - PPO'!E22</f>
        <v>700000000</v>
      </c>
      <c r="F38" s="74">
        <f>'Historical Data - PPO'!F22</f>
        <v>825000000</v>
      </c>
      <c r="G38" s="74">
        <f>'Historical Data - PPO'!G22</f>
        <v>861000000</v>
      </c>
      <c r="H38" s="74">
        <f>'Historical Data - PPO'!H22</f>
        <v>893000000</v>
      </c>
      <c r="I38" s="74">
        <f>'Historical Data - PPO'!I22</f>
        <v>300000000</v>
      </c>
    </row>
    <row r="39" spans="2:9" x14ac:dyDescent="0.2">
      <c r="B39" s="24"/>
      <c r="C39" s="16">
        <v>1.3</v>
      </c>
      <c r="D39" s="25" t="s">
        <v>0</v>
      </c>
      <c r="E39" s="74">
        <f>'Historical Data - PPO'!E41</f>
        <v>190000000</v>
      </c>
      <c r="F39" s="74">
        <f>'Historical Data - PPO'!F41</f>
        <v>130000000</v>
      </c>
      <c r="G39" s="74">
        <f>'Historical Data - PPO'!G41</f>
        <v>120000000</v>
      </c>
      <c r="H39" s="74">
        <f>'Historical Data - PPO'!H41</f>
        <v>105000000</v>
      </c>
      <c r="I39" s="74">
        <f>'Historical Data - PPO'!I41</f>
        <v>105000000</v>
      </c>
    </row>
    <row r="40" spans="2:9" x14ac:dyDescent="0.2">
      <c r="B40" s="24"/>
      <c r="C40" s="16">
        <v>1.4</v>
      </c>
      <c r="D40" s="25" t="s">
        <v>42</v>
      </c>
      <c r="E40" s="74">
        <f>'Historical Data - PPO'!E35</f>
        <v>26500000</v>
      </c>
      <c r="F40" s="74">
        <f>'Historical Data - PPO'!F35</f>
        <v>28575000</v>
      </c>
      <c r="G40" s="74">
        <f>'Historical Data - PPO'!G35</f>
        <v>30085000</v>
      </c>
      <c r="H40" s="74">
        <f>'Historical Data - PPO'!H35</f>
        <v>35830000</v>
      </c>
      <c r="I40" s="74">
        <f>'Historical Data - PPO'!I35</f>
        <v>36575000</v>
      </c>
    </row>
    <row r="41" spans="2:9" ht="13.5" thickBot="1" x14ac:dyDescent="0.25">
      <c r="B41" s="52"/>
      <c r="C41" s="54"/>
      <c r="D41" s="55"/>
      <c r="E41" s="75"/>
      <c r="F41" s="76"/>
      <c r="G41" s="75"/>
      <c r="H41" s="77"/>
      <c r="I41" s="77"/>
    </row>
    <row r="42" spans="2:9" x14ac:dyDescent="0.2">
      <c r="B42" s="21" t="s">
        <v>3</v>
      </c>
      <c r="C42" s="17" t="s">
        <v>43</v>
      </c>
      <c r="D42" s="32"/>
      <c r="E42" s="71"/>
      <c r="F42" s="72"/>
      <c r="G42" s="71"/>
      <c r="H42" s="73"/>
      <c r="I42" s="78"/>
    </row>
    <row r="43" spans="2:9" x14ac:dyDescent="0.2">
      <c r="B43" s="29"/>
      <c r="C43" s="33">
        <v>2.1</v>
      </c>
      <c r="D43" s="25" t="s">
        <v>40</v>
      </c>
      <c r="E43" s="74">
        <f>IF('Historical Data - PPO'!E45=0,"",'Historical Data - PPO'!E14/'Historical Data - PPO'!E45)</f>
        <v>833.33333333333337</v>
      </c>
      <c r="F43" s="74">
        <f>IF('Historical Data - PPO'!F45=0,"",'Historical Data - PPO'!F14/'Historical Data - PPO'!F45)</f>
        <v>875</v>
      </c>
      <c r="G43" s="74">
        <f>IF('Historical Data - PPO'!G45=0,"",'Historical Data - PPO'!G14/'Historical Data - PPO'!G45)</f>
        <v>925</v>
      </c>
      <c r="H43" s="74">
        <f>IF('Historical Data - PPO'!H45=0,"",'Historical Data - PPO'!H14/'Historical Data - PPO'!H45)</f>
        <v>983.33333333333337</v>
      </c>
      <c r="I43" s="74">
        <f>IF('Historical Data - PPO'!I45=0,"",'Historical Data - PPO'!I14/'Historical Data - PPO'!I45)</f>
        <v>1041.6666666666667</v>
      </c>
    </row>
    <row r="44" spans="2:9" x14ac:dyDescent="0.2">
      <c r="B44" s="29"/>
      <c r="C44" s="33">
        <v>2.2000000000000002</v>
      </c>
      <c r="D44" s="25" t="s">
        <v>41</v>
      </c>
      <c r="E44" s="74">
        <f>IF('Historical Data - PPO'!E45=0,"",'Historical Data - PPO'!E22/'Historical Data - PPO'!E45)</f>
        <v>583.33333333333337</v>
      </c>
      <c r="F44" s="74">
        <f>IF('Historical Data - PPO'!F45=0,"",'Historical Data - PPO'!F22/'Historical Data - PPO'!F45)</f>
        <v>687.5</v>
      </c>
      <c r="G44" s="74">
        <f>IF('Historical Data - PPO'!G45=0,"",'Historical Data - PPO'!G22/'Historical Data - PPO'!G45)</f>
        <v>717.5</v>
      </c>
      <c r="H44" s="74">
        <f>IF('Historical Data - PPO'!H45=0,"",'Historical Data - PPO'!H22/'Historical Data - PPO'!H45)</f>
        <v>744.16666666666663</v>
      </c>
      <c r="I44" s="74">
        <f>IF('Historical Data - PPO'!I45=0,"",'Historical Data - PPO'!I22/'Historical Data - PPO'!I45)</f>
        <v>250</v>
      </c>
    </row>
    <row r="45" spans="2:9" x14ac:dyDescent="0.2">
      <c r="B45" s="29"/>
      <c r="C45" s="33">
        <v>2.2999999999999998</v>
      </c>
      <c r="D45" s="25" t="s">
        <v>0</v>
      </c>
      <c r="E45" s="74">
        <f>IF('Historical Data - PPO'!E45=0,"",'Historical Data - PPO'!E41/'Historical Data - PPO'!E45)</f>
        <v>158.33333333333334</v>
      </c>
      <c r="F45" s="74">
        <f>IF('Historical Data - PPO'!F45=0,"",'Historical Data - PPO'!F41/'Historical Data - PPO'!F45)</f>
        <v>108.33333333333333</v>
      </c>
      <c r="G45" s="74">
        <f>IF('Historical Data - PPO'!G45=0,"",'Historical Data - PPO'!G41/'Historical Data - PPO'!G45)</f>
        <v>100</v>
      </c>
      <c r="H45" s="74">
        <f>IF('Historical Data - PPO'!H45=0,"",'Historical Data - PPO'!H41/'Historical Data - PPO'!H45)</f>
        <v>87.5</v>
      </c>
      <c r="I45" s="74">
        <f>IF('Historical Data - PPO'!I45=0,"",'Historical Data - PPO'!I41/'Historical Data - PPO'!I45)</f>
        <v>87.5</v>
      </c>
    </row>
    <row r="46" spans="2:9" x14ac:dyDescent="0.2">
      <c r="B46" s="29"/>
      <c r="C46" s="33">
        <v>2.4</v>
      </c>
      <c r="D46" s="25" t="s">
        <v>42</v>
      </c>
      <c r="E46" s="74">
        <f>IF('Historical Data - PPO'!E45=0,"",'Historical Data - PPO'!E35/'Historical Data - PPO'!E45)</f>
        <v>22.083333333333332</v>
      </c>
      <c r="F46" s="74">
        <f>IF('Historical Data - PPO'!F45=0,"",'Historical Data - PPO'!F35/'Historical Data - PPO'!F45)</f>
        <v>23.8125</v>
      </c>
      <c r="G46" s="74">
        <f>IF('Historical Data - PPO'!G45=0,"",'Historical Data - PPO'!G35/'Historical Data - PPO'!G45)</f>
        <v>25.070833333333333</v>
      </c>
      <c r="H46" s="74">
        <f>IF('Historical Data - PPO'!H45=0,"",'Historical Data - PPO'!H35/'Historical Data - PPO'!H45)</f>
        <v>29.858333333333334</v>
      </c>
      <c r="I46" s="74">
        <f>IF('Historical Data - PPO'!I45=0,"",'Historical Data - PPO'!I35/'Historical Data - PPO'!I45)</f>
        <v>30.479166666666668</v>
      </c>
    </row>
    <row r="47" spans="2:9" x14ac:dyDescent="0.2">
      <c r="B47" s="56"/>
      <c r="C47" s="57"/>
      <c r="D47" s="58"/>
      <c r="E47" s="68"/>
      <c r="F47" s="69"/>
      <c r="G47" s="68"/>
      <c r="H47" s="70"/>
      <c r="I47" s="80"/>
    </row>
    <row r="48" spans="2:9" x14ac:dyDescent="0.2">
      <c r="B48" s="34" t="s">
        <v>4</v>
      </c>
      <c r="C48" s="22" t="s">
        <v>52</v>
      </c>
      <c r="D48" s="35"/>
      <c r="E48" s="71"/>
      <c r="F48" s="72"/>
      <c r="G48" s="71"/>
      <c r="H48" s="73"/>
      <c r="I48" s="78"/>
    </row>
    <row r="49" spans="2:9" x14ac:dyDescent="0.2">
      <c r="B49" s="36"/>
      <c r="C49" s="33">
        <v>3.1</v>
      </c>
      <c r="D49" s="25" t="s">
        <v>40</v>
      </c>
      <c r="E49" s="74" t="s">
        <v>44</v>
      </c>
      <c r="F49" s="85">
        <f>IF(E43="","",F43/E43-1)</f>
        <v>5.0000000000000044E-2</v>
      </c>
      <c r="G49" s="85">
        <f>IF(F43="","",G43/F43-1)</f>
        <v>5.7142857142857162E-2</v>
      </c>
      <c r="H49" s="85">
        <f>IF(G43="","",H43/G43-1)</f>
        <v>6.3063063063063085E-2</v>
      </c>
      <c r="I49" s="85">
        <f>IF(H43="","",I43/H43-1)</f>
        <v>5.9322033898305149E-2</v>
      </c>
    </row>
    <row r="50" spans="2:9" x14ac:dyDescent="0.2">
      <c r="B50" s="36"/>
      <c r="C50" s="33">
        <v>3.2</v>
      </c>
      <c r="D50" s="25" t="s">
        <v>41</v>
      </c>
      <c r="E50" s="74" t="s">
        <v>44</v>
      </c>
      <c r="F50" s="85">
        <f t="shared" ref="F50:F52" si="4">IF(E44="","",F44/E44-1)</f>
        <v>0.1785714285714286</v>
      </c>
      <c r="G50" s="85">
        <f t="shared" ref="G50:G52" si="5">IF(F44="","",G44/F44-1)</f>
        <v>4.3636363636363695E-2</v>
      </c>
      <c r="H50" s="85">
        <f t="shared" ref="H50:H52" si="6">IF(G44="","",H44/G44-1)</f>
        <v>3.7166085946573668E-2</v>
      </c>
      <c r="I50" s="85">
        <f t="shared" ref="I50:I52" si="7">IF(H44="","",I44/H44-1)</f>
        <v>-0.66405375139977596</v>
      </c>
    </row>
    <row r="51" spans="2:9" x14ac:dyDescent="0.2">
      <c r="B51" s="36"/>
      <c r="C51" s="33">
        <v>3.3</v>
      </c>
      <c r="D51" s="25" t="s">
        <v>0</v>
      </c>
      <c r="E51" s="74" t="s">
        <v>44</v>
      </c>
      <c r="F51" s="85">
        <f t="shared" si="4"/>
        <v>-0.31578947368421062</v>
      </c>
      <c r="G51" s="85">
        <f t="shared" si="5"/>
        <v>-7.6923076923076872E-2</v>
      </c>
      <c r="H51" s="85">
        <f t="shared" si="6"/>
        <v>-0.125</v>
      </c>
      <c r="I51" s="85">
        <f t="shared" si="7"/>
        <v>0</v>
      </c>
    </row>
    <row r="52" spans="2:9" x14ac:dyDescent="0.2">
      <c r="B52" s="36"/>
      <c r="C52" s="33">
        <v>3.4</v>
      </c>
      <c r="D52" s="25" t="s">
        <v>42</v>
      </c>
      <c r="E52" s="74" t="s">
        <v>44</v>
      </c>
      <c r="F52" s="85">
        <f t="shared" si="4"/>
        <v>7.8301886792452979E-2</v>
      </c>
      <c r="G52" s="85">
        <f t="shared" si="5"/>
        <v>5.2843394575678104E-2</v>
      </c>
      <c r="H52" s="85">
        <f t="shared" si="6"/>
        <v>0.19095894964267912</v>
      </c>
      <c r="I52" s="85">
        <f t="shared" si="7"/>
        <v>2.0792631872732281E-2</v>
      </c>
    </row>
    <row r="53" spans="2:9" x14ac:dyDescent="0.2">
      <c r="B53" s="83"/>
      <c r="C53" s="54"/>
      <c r="D53" s="51"/>
      <c r="E53" s="68"/>
      <c r="F53" s="69"/>
      <c r="G53" s="68"/>
      <c r="H53" s="70"/>
      <c r="I53" s="80"/>
    </row>
  </sheetData>
  <sheetProtection password="DFC0" sheet="1" objects="1" scenarios="1"/>
  <mergeCells count="11">
    <mergeCell ref="E33:I33"/>
    <mergeCell ref="E34:G34"/>
    <mergeCell ref="H34:I34"/>
    <mergeCell ref="E11:G11"/>
    <mergeCell ref="H11:I11"/>
    <mergeCell ref="B1:I1"/>
    <mergeCell ref="B2:I2"/>
    <mergeCell ref="B4:I4"/>
    <mergeCell ref="B6:I6"/>
    <mergeCell ref="E10:I10"/>
    <mergeCell ref="B3:I3"/>
  </mergeCells>
  <conditionalFormatting sqref="E14:I17">
    <cfRule type="cellIs" dxfId="5" priority="9" stopIfTrue="1" operator="lessThan">
      <formula>0</formula>
    </cfRule>
  </conditionalFormatting>
  <conditionalFormatting sqref="E20:I23">
    <cfRule type="cellIs" dxfId="4" priority="8" stopIfTrue="1" operator="lessThan">
      <formula>0</formula>
    </cfRule>
  </conditionalFormatting>
  <conditionalFormatting sqref="E26:I29">
    <cfRule type="cellIs" dxfId="3" priority="7" stopIfTrue="1" operator="lessThan">
      <formula>0</formula>
    </cfRule>
  </conditionalFormatting>
  <conditionalFormatting sqref="E37:I40">
    <cfRule type="cellIs" dxfId="2" priority="3" stopIfTrue="1" operator="lessThan">
      <formula>0</formula>
    </cfRule>
  </conditionalFormatting>
  <conditionalFormatting sqref="E43:I46">
    <cfRule type="cellIs" dxfId="1" priority="2" stopIfTrue="1" operator="lessThan">
      <formula>0</formula>
    </cfRule>
  </conditionalFormatting>
  <conditionalFormatting sqref="E49:I52">
    <cfRule type="cellIs" dxfId="0" priority="1" stopIfTrue="1" operator="lessThan">
      <formula>0</formula>
    </cfRule>
  </conditionalFormatting>
  <pageMargins left="0.25" right="0.25" top="0.75" bottom="0.75" header="0.3" footer="0.3"/>
  <pageSetup scale="7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 Page</vt:lpstr>
      <vt:lpstr>Historical Data - HMO</vt:lpstr>
      <vt:lpstr>Historical Data - PPO</vt:lpstr>
      <vt:lpstr>Historical Data - summary</vt:lpstr>
      <vt:lpstr>'Historical Data - HMO'!Print_Area</vt:lpstr>
      <vt:lpstr>'Historical Data - PPO'!Print_Area</vt:lpstr>
      <vt:lpstr>'Historical Data - summary'!Print_Area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Pedro, Siniva@DMHC</cp:lastModifiedBy>
  <cp:lastPrinted>2016-01-25T23:48:53Z</cp:lastPrinted>
  <dcterms:created xsi:type="dcterms:W3CDTF">2016-01-21T22:50:39Z</dcterms:created>
  <dcterms:modified xsi:type="dcterms:W3CDTF">2016-09-06T16:46:49Z</dcterms:modified>
</cp:coreProperties>
</file>